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7.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8.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Override PartName="/_xmlsignatures/sig6.xml" ContentType="application/vnd.openxmlformats-package.digital-signature-xmlsignature+xml"/>
  <Override PartName="/_xmlsignatures/sig7.xml" ContentType="application/vnd.openxmlformats-package.digital-signature-xmlsignature+xml"/>
  <Override PartName="/_xmlsignatures/sig8.xml" ContentType="application/vnd.openxmlformats-package.digital-signature-xmlsignature+xml"/>
  <Override PartName="/_xmlsignatures/sig9.xml" ContentType="application/vnd.openxmlformats-package.digital-signature-xmlsignature+xml"/>
  <Override PartName="/_xmlsignatures/sig10.xml" ContentType="application/vnd.openxmlformats-package.digital-signature-xmlsignature+xml"/>
  <Override PartName="/_xmlsignatures/sig11.xml" ContentType="application/vnd.openxmlformats-package.digital-signature-xmlsignature+xml"/>
  <Override PartName="/_xmlsignatures/sig12.xml" ContentType="application/vnd.openxmlformats-package.digital-signature-xmlsignature+xml"/>
  <Override PartName="/_xmlsignatures/sig13.xml" ContentType="application/vnd.openxmlformats-package.digital-signature-xmlsignature+xml"/>
  <Override PartName="/_xmlsignatures/sig14.xml" ContentType="application/vnd.openxmlformats-package.digital-signature-xmlsignature+xml"/>
  <Override PartName="/_xmlsignatures/sig15.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mc:AlternateContent xmlns:mc="http://schemas.openxmlformats.org/markup-compatibility/2006">
    <mc:Choice Requires="x15">
      <x15ac:absPath xmlns:x15ac="http://schemas.microsoft.com/office/spreadsheetml/2010/11/ac" url="C:\Users\3415326\Downloads\"/>
    </mc:Choice>
  </mc:AlternateContent>
  <xr:revisionPtr revIDLastSave="0" documentId="13_ncr:201_{D6708987-43C5-4586-B6F2-C6C1932D60C0}" xr6:coauthVersionLast="47" xr6:coauthVersionMax="47" xr10:uidLastSave="{00000000-0000-0000-0000-000000000000}"/>
  <bookViews>
    <workbookView xWindow="-108" yWindow="-108" windowWidth="23256" windowHeight="13896" tabRatio="828" firstSheet="4" activeTab="4" xr2:uid="{00000000-000D-0000-FFFF-FFFF00000000}"/>
  </bookViews>
  <sheets>
    <sheet name="INDICE" sheetId="12" state="hidden" r:id="rId1"/>
    <sheet name="BG 03.2024" sheetId="31" state="hidden" r:id="rId2"/>
    <sheet name="BG 12.2024" sheetId="29" state="hidden" r:id="rId3"/>
    <sheet name="CA EF" sheetId="6" state="hidden" r:id="rId4"/>
    <sheet name="ACTIVO NETO" sheetId="3" r:id="rId5"/>
    <sheet name="ESTADO DE INGRESOS Y EGRESOS" sheetId="4" r:id="rId6"/>
    <sheet name="FLUJO DE EFECTIVO" sheetId="5" r:id="rId7"/>
    <sheet name="VARIACION DEL ACTIVO NETO" sheetId="7" r:id="rId8"/>
    <sheet name="NOTAS" sheetId="8" r:id="rId9"/>
  </sheets>
  <externalReferences>
    <externalReference r:id="rId10"/>
    <externalReference r:id="rId11"/>
  </externalReferences>
  <definedNames>
    <definedName name="\a" localSheetId="8">#REF!</definedName>
    <definedName name="\a">#REF!</definedName>
    <definedName name="_____DAT23" localSheetId="8">#REF!</definedName>
    <definedName name="_____DAT23">#REF!</definedName>
    <definedName name="_____DAT24" localSheetId="8">#REF!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7">#REF!</definedName>
    <definedName name="__DAT23">#REF!</definedName>
    <definedName name="__DAT24" localSheetId="7">#REF!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7">#REF!</definedName>
    <definedName name="_DAT13">#REF!</definedName>
    <definedName name="_DAT14" localSheetId="7">#REF!</definedName>
    <definedName name="_DAT14">#REF!</definedName>
    <definedName name="_DAT15">#REF!</definedName>
    <definedName name="_DAT16">#REF!</definedName>
    <definedName name="_DAT17" localSheetId="7">#REF!</definedName>
    <definedName name="_DAT17">#REF!</definedName>
    <definedName name="_DAT18" localSheetId="7">#REF!</definedName>
    <definedName name="_DAT18">#REF!</definedName>
    <definedName name="_DAT19" localSheetId="7">#REF!</definedName>
    <definedName name="_DAT19">#REF!</definedName>
    <definedName name="_DAT2">#REF!</definedName>
    <definedName name="_DAT20" localSheetId="7">#REF!</definedName>
    <definedName name="_DAT20">#REF!</definedName>
    <definedName name="_DAT22" localSheetId="7">#REF!</definedName>
    <definedName name="_DAT22">#REF!</definedName>
    <definedName name="_DAT23" localSheetId="7">#REF!</definedName>
    <definedName name="_DAT23">#REF!</definedName>
    <definedName name="_DAT24" localSheetId="7">#REF!</definedName>
    <definedName name="_DAT24">#REF!</definedName>
    <definedName name="_DAT3" localSheetId="7">#REF!</definedName>
    <definedName name="_DAT3">#REF!</definedName>
    <definedName name="_DAT4" localSheetId="7">#REF!</definedName>
    <definedName name="_DAT4">#REF!</definedName>
    <definedName name="_DAT5" localSheetId="7">#REF!</definedName>
    <definedName name="_DAT5">#REF!</definedName>
    <definedName name="_DAT6">#REF!</definedName>
    <definedName name="_DAT7">#REF!</definedName>
    <definedName name="_DAT8">#REF!</definedName>
    <definedName name="_xlnm._FilterDatabase" localSheetId="3" hidden="1">'CA EF'!$A$3:$N$74</definedName>
    <definedName name="_xlnm._FilterDatabase" localSheetId="8" hidden="1">NOTAS!$B$138:$P$189</definedName>
    <definedName name="_Hlk130801509" localSheetId="8">NOTAS!#REF!</definedName>
    <definedName name="_Hlk130802375" localSheetId="8">NOTAS!#REF!</definedName>
    <definedName name="_Hlk130808666" localSheetId="8">NOTAS!#REF!</definedName>
    <definedName name="_Hlk130841971" localSheetId="8">NOTAS!#REF!</definedName>
    <definedName name="_Key1" localSheetId="7" hidden="1">#REF!</definedName>
    <definedName name="_Key1" hidden="1">#REF!</definedName>
    <definedName name="_Key2" localSheetId="7" hidden="1">#REF!</definedName>
    <definedName name="_Key2" hidden="1">#REF!</definedName>
    <definedName name="_Order1" hidden="1">255</definedName>
    <definedName name="_Order2" hidden="1">255</definedName>
    <definedName name="_Parse_In" localSheetId="7" hidden="1">#REF!</definedName>
    <definedName name="_Parse_In" hidden="1">#REF!</definedName>
    <definedName name="_Parse_Out" localSheetId="7" hidden="1">#REF!</definedName>
    <definedName name="_Parse_Out" hidden="1">#REF!</definedName>
    <definedName name="_RSE1">#REF!</definedName>
    <definedName name="_RSE2">#REF!</definedName>
    <definedName name="_TPy530231">#REF!</definedName>
    <definedName name="a" localSheetId="5"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7">#REF!</definedName>
    <definedName name="a" hidden="1">{#N/A,#N/A,FALSE,"Aging Summary";#N/A,#N/A,FALSE,"Ratio Analysis";#N/A,#N/A,FALSE,"Test 120 Day Accts";#N/A,#N/A,FALSE,"Tickmarks"}</definedName>
    <definedName name="A_impresión_IM" localSheetId="7">#REF!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7">#REF!</definedName>
    <definedName name="ADV_PROM">#REF!</definedName>
    <definedName name="APSUMMARY">#REF!</definedName>
    <definedName name="AR_Balance">#REF!</definedName>
    <definedName name="ARA_Threshold">#REF!</definedName>
    <definedName name="_xlnm.Print_Area" localSheetId="4">'ACTIVO NETO'!$A$5:$AA$41</definedName>
    <definedName name="_xlnm.Print_Area" localSheetId="5">'ESTADO DE INGRESOS Y EGRESOS'!$A$5:$F$5</definedName>
    <definedName name="_xlnm.Print_Area" localSheetId="6">'FLUJO DE EFECTIVO'!#REF!</definedName>
    <definedName name="_xlnm.Print_Area" localSheetId="8">NOTAS!$A$7:$L$96</definedName>
    <definedName name="_xlnm.Print_Area" localSheetId="7">'VARIACION DEL ACTIVO NETO'!#REF!</definedName>
    <definedName name="Area_de_impresión2" localSheetId="8">#REF!</definedName>
    <definedName name="Area_de_impresión2" localSheetId="7">#REF!</definedName>
    <definedName name="Area_de_impresión2">#REF!</definedName>
    <definedName name="Area_de_impresión3" localSheetId="7">#REF!</definedName>
    <definedName name="Area_de_impresión3">#REF!</definedName>
    <definedName name="ARGENTINA" localSheetId="7">#REF!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7" hidden="1">#REF!</definedName>
    <definedName name="AS2StaticLS" hidden="1">#REF!</definedName>
    <definedName name="AS2SyncStepLS" hidden="1">0</definedName>
    <definedName name="AS2TickmarkLS" localSheetId="7" hidden="1">#REF!</definedName>
    <definedName name="AS2TickmarkLS" hidden="1">#REF!</definedName>
    <definedName name="AS2VersionLS" hidden="1">300</definedName>
    <definedName name="assssssssssssssssssssssssssssssssssssssssss" hidden="1">#REF!</definedName>
    <definedName name="B" localSheetId="7">#REF!</definedName>
    <definedName name="B">#REF!</definedName>
    <definedName name="_xlnm.Database" localSheetId="7">#REF!</definedName>
    <definedName name="_xlnm.Database">#REF!</definedName>
    <definedName name="basemeta" localSheetId="7">#REF!</definedName>
    <definedName name="basemeta">#REF!</definedName>
    <definedName name="basenueva" localSheetId="7">#REF!</definedName>
    <definedName name="basenueva">#REF!</definedName>
    <definedName name="BB">#REF!</definedName>
    <definedName name="BCDE" localSheetId="6" hidden="1">{#N/A,#N/A,FALSE,"Aging Summary";#N/A,#N/A,FALSE,"Ratio Analysis";#N/A,#N/A,FALSE,"Test 120 Day Accts";#N/A,#N/A,FALSE,"Tickmarks"}</definedName>
    <definedName name="BCDE" localSheetId="8" hidden="1">{#N/A,#N/A,FALSE,"Aging Summary";#N/A,#N/A,FALSE,"Ratio Analysis";#N/A,#N/A,FALSE,"Test 120 Day Accts";#N/A,#N/A,FALSE,"Tickmarks"}</definedName>
    <definedName name="BCDE" localSheetId="7"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7">#REF!</definedName>
    <definedName name="BRASIL">#REF!</definedName>
    <definedName name="bsusocomb1">#REF!</definedName>
    <definedName name="bsusonorte1">#REF!</definedName>
    <definedName name="bsusosur1">#REF!</definedName>
    <definedName name="BuiltIn_Print_Area" localSheetId="7">#REF!</definedName>
    <definedName name="BuiltIn_Print_Area">#REF!</definedName>
    <definedName name="BuiltIn_Print_Area___0___0___0___0___0" localSheetId="7">#REF!</definedName>
    <definedName name="BuiltIn_Print_Area___0___0___0___0___0">#REF!</definedName>
    <definedName name="BuiltIn_Print_Area___0___0___0___0___0___0___0___0" localSheetId="7">#REF!</definedName>
    <definedName name="BuiltIn_Print_Area___0___0___0___0___0___0___0___0">#REF!</definedName>
    <definedName name="canal" localSheetId="7">#REF!</definedName>
    <definedName name="canal">#REF!</definedName>
    <definedName name="Capitali">#REF!</definedName>
    <definedName name="CC" localSheetId="7">#REF!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7">#REF!</definedName>
    <definedName name="chart1">#REF!</definedName>
    <definedName name="cliente" localSheetId="7">#REF!</definedName>
    <definedName name="cliente">#REF!</definedName>
    <definedName name="cliente2" localSheetId="7">#REF!</definedName>
    <definedName name="cliente2">#REF!</definedName>
    <definedName name="Clientes" localSheetId="7">#REF!</definedName>
    <definedName name="Clientes">#REF!</definedName>
    <definedName name="Clients_Population_Total" localSheetId="7">#REF!</definedName>
    <definedName name="Clients_Population_Total">#REF!</definedName>
    <definedName name="cndsuuuuuuuuuuuuuuuuuuuuuuuuuuuuuuuuuuuuuuuuuuuuuuuuuuuuu" hidden="1">#REF!</definedName>
    <definedName name="co" localSheetId="7">#REF!</definedName>
    <definedName name="co">#REF!</definedName>
    <definedName name="COMPAÑIAS" localSheetId="7">#REF!</definedName>
    <definedName name="COMPAÑIAS">#REF!</definedName>
    <definedName name="Compilacion">#REF!</definedName>
    <definedName name="complacu" localSheetId="7">#REF!</definedName>
    <definedName name="complacu">#REF!</definedName>
    <definedName name="complemes" localSheetId="7">#REF!</definedName>
    <definedName name="complemes">#REF!</definedName>
    <definedName name="Computed_Sample_Population_Total" localSheetId="7">#REF!</definedName>
    <definedName name="Computed_Sample_Population_Total">#REF!</definedName>
    <definedName name="COST_MP" localSheetId="7">#REF!</definedName>
    <definedName name="COST_MP">#REF!</definedName>
    <definedName name="crin0010">#REF!</definedName>
    <definedName name="Customer">#REF!</definedName>
    <definedName name="customerld">#REF!</definedName>
    <definedName name="CustomerPCS">#REF!</definedName>
    <definedName name="CY_Accounts_Receivable" localSheetId="7">#REF!</definedName>
    <definedName name="CY_Administration" localSheetId="7">#REF!</definedName>
    <definedName name="CY_Administration">#REF!</definedName>
    <definedName name="CY_Cash" localSheetId="7">#REF!</definedName>
    <definedName name="CY_Cash_Div_Dec" localSheetId="7">#REF!</definedName>
    <definedName name="CY_CASH_DIVIDENDS_DECLARED__per_common_share" localSheetId="7">#REF!</definedName>
    <definedName name="CY_Common_Equity" localSheetId="7">#REF!</definedName>
    <definedName name="CY_Cost_of_Sales" localSheetId="7">#REF!</definedName>
    <definedName name="CY_Current_Liabilities" localSheetId="7">#REF!</definedName>
    <definedName name="CY_Depreciation" localSheetId="7">#REF!</definedName>
    <definedName name="CY_Disc._Ops." localSheetId="7">#REF!</definedName>
    <definedName name="CY_Disc_mnth">#REF!</definedName>
    <definedName name="CY_Disc_pd">#REF!</definedName>
    <definedName name="CY_Discounts">#REF!</definedName>
    <definedName name="CY_Earnings_per_share" localSheetId="7">#REF!</definedName>
    <definedName name="CY_Extraord." localSheetId="7">#REF!</definedName>
    <definedName name="CY_Gross_Profit" localSheetId="7">#REF!</definedName>
    <definedName name="CY_INC_AFT_TAX" localSheetId="7">#REF!</definedName>
    <definedName name="CY_INC_BEF_EXTRAORD" localSheetId="7">#REF!</definedName>
    <definedName name="CY_Inc_Bef_Tax" localSheetId="7">#REF!</definedName>
    <definedName name="CY_Intangible_Assets" localSheetId="7">#REF!</definedName>
    <definedName name="CY_Intangible_Assets">#REF!</definedName>
    <definedName name="CY_Interest_Expense" localSheetId="7">#REF!</definedName>
    <definedName name="CY_Inventory" localSheetId="7">#REF!</definedName>
    <definedName name="CY_LIABIL_EQUITY" localSheetId="7">#REF!</definedName>
    <definedName name="CY_LIABIL_EQUITY">#REF!</definedName>
    <definedName name="CY_Long_term_Debt__excl_Dfd_Taxes" localSheetId="7">#REF!</definedName>
    <definedName name="CY_LT_Debt" localSheetId="7">#REF!</definedName>
    <definedName name="CY_Market_Value_of_Equity" localSheetId="7">#REF!</definedName>
    <definedName name="CY_Marketable_Sec" localSheetId="7">#REF!</definedName>
    <definedName name="CY_Marketable_Sec">#REF!</definedName>
    <definedName name="CY_NET_INCOME" localSheetId="7">#REF!</definedName>
    <definedName name="CY_NET_PROFIT">#REF!</definedName>
    <definedName name="CY_Net_Revenue" localSheetId="7">#REF!</definedName>
    <definedName name="CY_Operating_Income" localSheetId="7">#REF!</definedName>
    <definedName name="CY_Operating_Income">#REF!</definedName>
    <definedName name="CY_Other" localSheetId="7">#REF!</definedName>
    <definedName name="CY_Other">#REF!</definedName>
    <definedName name="CY_Other_Curr_Assets" localSheetId="7">#REF!</definedName>
    <definedName name="CY_Other_Curr_Assets">#REF!</definedName>
    <definedName name="CY_Other_LT_Assets" localSheetId="7">#REF!</definedName>
    <definedName name="CY_Other_LT_Assets">#REF!</definedName>
    <definedName name="CY_Other_LT_Liabilities" localSheetId="7">#REF!</definedName>
    <definedName name="CY_Other_LT_Liabilities">#REF!</definedName>
    <definedName name="CY_Preferred_Stock" localSheetId="7">#REF!</definedName>
    <definedName name="CY_Preferred_Stock">#REF!</definedName>
    <definedName name="CY_QUICK_ASSETS" localSheetId="7">#REF!</definedName>
    <definedName name="CY_Ret_mnth">#REF!</definedName>
    <definedName name="CY_Ret_pd">#REF!</definedName>
    <definedName name="CY_Retained_Earnings" localSheetId="7">#REF!</definedName>
    <definedName name="CY_Retained_Earnings">#REF!</definedName>
    <definedName name="CY_Returns">#REF!</definedName>
    <definedName name="CY_Selling" localSheetId="7">#REF!</definedName>
    <definedName name="CY_Selling">#REF!</definedName>
    <definedName name="CY_Tangible_Assets" localSheetId="7">#REF!</definedName>
    <definedName name="CY_Tangible_Assets">#REF!</definedName>
    <definedName name="CY_Tangible_Net_Worth" localSheetId="7">#REF!</definedName>
    <definedName name="CY_Taxes" localSheetId="7">#REF!</definedName>
    <definedName name="CY_TOTAL_ASSETS" localSheetId="7">#REF!</definedName>
    <definedName name="CY_TOTAL_CURR_ASSETS" localSheetId="7">#REF!</definedName>
    <definedName name="CY_TOTAL_DEBT" localSheetId="7">#REF!</definedName>
    <definedName name="CY_TOTAL_EQUITY" localSheetId="7">#REF!</definedName>
    <definedName name="CY_Trade_Payables" localSheetId="7">#REF!</definedName>
    <definedName name="CY_Weighted_Average" localSheetId="7">#REF!</definedName>
    <definedName name="CY_Working_Capital" localSheetId="7">#REF!</definedName>
    <definedName name="CY_Year_Income_Statement" localSheetId="7">#REF!</definedName>
    <definedName name="da" localSheetId="5"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8" hidden="1">{#N/A,#N/A,FALSE,"Aging Summary";#N/A,#N/A,FALSE,"Ratio Analysis";#N/A,#N/A,FALSE,"Test 120 Day Accts";#N/A,#N/A,FALSE,"Tickmarks"}</definedName>
    <definedName name="da" localSheetId="7" hidden="1">{#N/A,#N/A,FALSE,"Aging Summary";#N/A,#N/A,FALSE,"Ratio Analysis";#N/A,#N/A,FALSE,"Test 120 Day Accts";#N/A,#N/A,FALSE,"Tickmarks"}</definedName>
    <definedName name="da" hidden="1">{#N/A,#N/A,FALSE,"Aging Summary";#N/A,#N/A,FALSE,"Ratio Analysis";#N/A,#N/A,FALSE,"Test 120 Day Accts";#N/A,#N/A,FALSE,"Tickmarks"}</definedName>
    <definedName name="DAFDFAD" localSheetId="5" hidden="1">{#N/A,#N/A,FALSE,"VOL"}</definedName>
    <definedName name="DAFDFAD" localSheetId="6" hidden="1">{#N/A,#N/A,FALSE,"VOL"}</definedName>
    <definedName name="DAFDFAD" localSheetId="8" hidden="1">{#N/A,#N/A,FALSE,"VOL"}</definedName>
    <definedName name="DAFDFAD" localSheetId="7" hidden="1">{#N/A,#N/A,FALSE,"VOL"}</definedName>
    <definedName name="DAFDFAD" hidden="1">{#N/A,#N/A,FALSE,"VOL"}</definedName>
    <definedName name="DASA" localSheetId="7">#REF!</definedName>
    <definedName name="DASA">#REF!</definedName>
    <definedName name="data" localSheetId="7">#REF!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7">#REF!</definedName>
    <definedName name="datos">#REF!</definedName>
    <definedName name="Definición">#REF!</definedName>
    <definedName name="desc" localSheetId="7">#REF!</definedName>
    <definedName name="desc">#REF!</definedName>
    <definedName name="detaacu" localSheetId="7">#REF!</definedName>
    <definedName name="detaacu">#REF!</definedName>
    <definedName name="detames" localSheetId="7">#REF!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7">#REF!</definedName>
    <definedName name="Dist">#REF!</definedName>
    <definedName name="distribuidores" localSheetId="7">#REF!</definedName>
    <definedName name="distribuidores">#REF!</definedName>
    <definedName name="Dollar_Threshold" localSheetId="7">#REF!</definedName>
    <definedName name="Dollar_Threshold">#REF!</definedName>
    <definedName name="dtt" hidden="1">#REF!</definedName>
    <definedName name="Edesa" localSheetId="7">#REF!</definedName>
    <definedName name="Edesa">#REF!</definedName>
    <definedName name="Enriputo" localSheetId="7">#REF!</definedName>
    <definedName name="Enriputo">#REF!</definedName>
    <definedName name="eoafh">#REF!</definedName>
    <definedName name="eoafn">#REF!</definedName>
    <definedName name="eoafs">#REF!</definedName>
    <definedName name="est" localSheetId="7">#REF!</definedName>
    <definedName name="est">#REF!</definedName>
    <definedName name="ESTBF" localSheetId="7">#REF!</definedName>
    <definedName name="ESTBF">#REF!</definedName>
    <definedName name="ESTIMADO" localSheetId="7">#REF!</definedName>
    <definedName name="ESTIMADO">#REF!</definedName>
    <definedName name="EV__LASTREFTIME__" hidden="1">38972.3597337963</definedName>
    <definedName name="EX" localSheetId="7">#REF!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7">#REF!</definedName>
    <definedName name="GASTOS">#REF!</definedName>
    <definedName name="grandes3">#REF!</definedName>
    <definedName name="histor" localSheetId="7">#REF!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7">#REF!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5" hidden="1">{#N/A,#N/A,FALSE,"VOL"}</definedName>
    <definedName name="liq" localSheetId="6" hidden="1">{#N/A,#N/A,FALSE,"VOL"}</definedName>
    <definedName name="liq" localSheetId="8" hidden="1">{#N/A,#N/A,FALSE,"VOL"}</definedName>
    <definedName name="liq" localSheetId="7" hidden="1">{#N/A,#N/A,FALSE,"VOL"}</definedName>
    <definedName name="liq" hidden="1">{#N/A,#N/A,FALSE,"VOL"}</definedName>
    <definedName name="listasuper" localSheetId="7">#REF!</definedName>
    <definedName name="listasuper">#REF!</definedName>
    <definedName name="Maintenance">#REF!</definedName>
    <definedName name="maintenanceld">#REF!</definedName>
    <definedName name="MaintenancePCS">#REF!</definedName>
    <definedName name="marca" localSheetId="7">#REF!</definedName>
    <definedName name="marca">#REF!</definedName>
    <definedName name="Marcas" localSheetId="7">#REF!</definedName>
    <definedName name="Marcas">#REF!</definedName>
    <definedName name="Minimis">#REF!</definedName>
    <definedName name="MKT">#REF!</definedName>
    <definedName name="mktld">#REF!</definedName>
    <definedName name="MKTPCS">#REF!</definedName>
    <definedName name="MP" localSheetId="7">#REF!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6" hidden="1">{#N/A,#N/A,FALSE,"Aging Summary";#N/A,#N/A,FALSE,"Ratio Analysis";#N/A,#N/A,FALSE,"Test 120 Day Accts";#N/A,#N/A,FALSE,"Tickmarks"}</definedName>
    <definedName name="new" localSheetId="8" hidden="1">{#N/A,#N/A,FALSE,"Aging Summary";#N/A,#N/A,FALSE,"Ratio Analysis";#N/A,#N/A,FALSE,"Test 120 Day Accts";#N/A,#N/A,FALSE,"Tickmarks"}</definedName>
    <definedName name="new" localSheetId="7"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8" hidden="1">#REF!</definedName>
    <definedName name="ngughuiyhuhhhhhhhhhhhhhhhhhh" hidden="1">#REF!</definedName>
    <definedName name="njkhoikh" localSheetId="8" hidden="1">#REF!</definedName>
    <definedName name="njkhoikh" hidden="1">#REF!</definedName>
    <definedName name="nmm" localSheetId="5" hidden="1">{#N/A,#N/A,FALSE,"VOL"}</definedName>
    <definedName name="nmm" localSheetId="6" hidden="1">{#N/A,#N/A,FALSE,"VOL"}</definedName>
    <definedName name="nmm" localSheetId="8" hidden="1">{#N/A,#N/A,FALSE,"VOL"}</definedName>
    <definedName name="nmm" localSheetId="7" hidden="1">{#N/A,#N/A,FALSE,"VOL"}</definedName>
    <definedName name="nmm" hidden="1">{#N/A,#N/A,FALSE,"VOL"}</definedName>
    <definedName name="NO" localSheetId="5" hidden="1">{#N/A,#N/A,FALSE,"VOL"}</definedName>
    <definedName name="NO" localSheetId="6" hidden="1">{#N/A,#N/A,FALSE,"VOL"}</definedName>
    <definedName name="NO" localSheetId="8" hidden="1">{#N/A,#N/A,FALSE,"VOL"}</definedName>
    <definedName name="NO" localSheetId="7" hidden="1">{#N/A,#N/A,FALSE,"VOL"}</definedName>
    <definedName name="NO" hidden="1">{#N/A,#N/A,FALSE,"VOL"}</definedName>
    <definedName name="NonTop_Stratum_Value" localSheetId="7">#REF!</definedName>
    <definedName name="NonTop_Stratum_Value">#REF!</definedName>
    <definedName name="Number_of_Selections">#REF!</definedName>
    <definedName name="Numof_Selections2">#REF!</definedName>
    <definedName name="ñfdsl" localSheetId="8">#REF!</definedName>
    <definedName name="ñfdsl">#REF!</definedName>
    <definedName name="ññ" localSheetId="8">#REF!</definedName>
    <definedName name="ññ">#REF!</definedName>
    <definedName name="OPPROD" localSheetId="8">#REF!</definedName>
    <definedName name="OPPROD" localSheetId="7">#REF!</definedName>
    <definedName name="OPPROD">#REF!</definedName>
    <definedName name="opt" localSheetId="8">#REF!</definedName>
    <definedName name="opt">#REF!</definedName>
    <definedName name="optr">#REF!</definedName>
    <definedName name="Others">#REF!</definedName>
    <definedName name="othersld">#REF!</definedName>
    <definedName name="OthersPCS">#REF!</definedName>
    <definedName name="PARAGUAY" localSheetId="7">#REF!</definedName>
    <definedName name="PARAGUAY">#REF!</definedName>
    <definedName name="participa" localSheetId="7">#REF!</definedName>
    <definedName name="participa">#REF!</definedName>
    <definedName name="Partidas_seleccionadas_test_de_">#REF!</definedName>
    <definedName name="Partidas_Selecionadas">#REF!</definedName>
    <definedName name="Percent_Threshold" localSheetId="7">#REF!</definedName>
    <definedName name="Percent_Threshold">#REF!</definedName>
    <definedName name="PL_Dollar_Threshold" localSheetId="7">#REF!</definedName>
    <definedName name="PL_Dollar_Threshold">#REF!</definedName>
    <definedName name="PL_Percent_Threshold" localSheetId="7">#REF!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7">#REF!</definedName>
    <definedName name="POLYAR">#REF!</definedName>
    <definedName name="potir">#REF!</definedName>
    <definedName name="ppc" localSheetId="7">#REF!</definedName>
    <definedName name="ppc">#REF!</definedName>
    <definedName name="pr" localSheetId="7">#REF!</definedName>
    <definedName name="pr">#REF!</definedName>
    <definedName name="previs">#REF!</definedName>
    <definedName name="PS_Test_de_Gastos" localSheetId="8">#REF!</definedName>
    <definedName name="PS_Test_de_Gastos">#REF!</definedName>
    <definedName name="PY_Accounts_Receivable" localSheetId="7">#REF!</definedName>
    <definedName name="PY_Administration" localSheetId="7">#REF!</definedName>
    <definedName name="PY_Administration">#REF!</definedName>
    <definedName name="PY_Cash" localSheetId="7">#REF!</definedName>
    <definedName name="PY_Cash_Div_Dec" localSheetId="7">#REF!</definedName>
    <definedName name="PY_CASH_DIVIDENDS_DECLARED__per_common_share" localSheetId="7">#REF!</definedName>
    <definedName name="PY_Common_Equity" localSheetId="7">#REF!</definedName>
    <definedName name="PY_Cost_of_Sales" localSheetId="7">#REF!</definedName>
    <definedName name="PY_Current_Liabilities" localSheetId="7">#REF!</definedName>
    <definedName name="PY_Depreciation" localSheetId="7">#REF!</definedName>
    <definedName name="PY_Disc._Ops." localSheetId="7">#REF!</definedName>
    <definedName name="PY_Disc_allow">#REF!</definedName>
    <definedName name="PY_Disc_mnth">#REF!</definedName>
    <definedName name="PY_Disc_pd">#REF!</definedName>
    <definedName name="PY_Discounts">#REF!</definedName>
    <definedName name="PY_Earnings_per_share" localSheetId="7">#REF!</definedName>
    <definedName name="PY_Extraord." localSheetId="7">#REF!</definedName>
    <definedName name="PY_Gross_Profit" localSheetId="7">#REF!</definedName>
    <definedName name="PY_INC_AFT_TAX" localSheetId="7">#REF!</definedName>
    <definedName name="PY_INC_BEF_EXTRAORD" localSheetId="7">#REF!</definedName>
    <definedName name="PY_Inc_Bef_Tax" localSheetId="7">#REF!</definedName>
    <definedName name="PY_Intangible_Assets" localSheetId="7">#REF!</definedName>
    <definedName name="PY_Intangible_Assets">#REF!</definedName>
    <definedName name="PY_Interest_Expense" localSheetId="7">#REF!</definedName>
    <definedName name="PY_Inventory" localSheetId="7">#REF!</definedName>
    <definedName name="PY_LIABIL_EQUITY" localSheetId="7">#REF!</definedName>
    <definedName name="PY_LIABIL_EQUITY">#REF!</definedName>
    <definedName name="PY_Long_term_Debt__excl_Dfd_Taxes" localSheetId="7">#REF!</definedName>
    <definedName name="PY_LT_Debt" localSheetId="7">#REF!</definedName>
    <definedName name="PY_Market_Value_of_Equity" localSheetId="7">#REF!</definedName>
    <definedName name="PY_Marketable_Sec" localSheetId="7">#REF!</definedName>
    <definedName name="PY_Marketable_Sec">#REF!</definedName>
    <definedName name="PY_NET_INCOME" localSheetId="7">#REF!</definedName>
    <definedName name="PY_NET_PROFIT">#REF!</definedName>
    <definedName name="PY_Net_Revenue" localSheetId="7">#REF!</definedName>
    <definedName name="PY_Operating_Inc" localSheetId="7">#REF!</definedName>
    <definedName name="PY_Operating_Inc">#REF!</definedName>
    <definedName name="PY_Operating_Income" localSheetId="7">#REF!</definedName>
    <definedName name="PY_Operating_Income">#REF!</definedName>
    <definedName name="PY_Other_Curr_Assets" localSheetId="7">#REF!</definedName>
    <definedName name="PY_Other_Curr_Assets">#REF!</definedName>
    <definedName name="PY_Other_Exp" localSheetId="7">#REF!</definedName>
    <definedName name="PY_Other_Exp">#REF!</definedName>
    <definedName name="PY_Other_LT_Assets" localSheetId="7">#REF!</definedName>
    <definedName name="PY_Other_LT_Assets">#REF!</definedName>
    <definedName name="PY_Other_LT_Liabilities" localSheetId="7">#REF!</definedName>
    <definedName name="PY_Other_LT_Liabilities">#REF!</definedName>
    <definedName name="PY_Preferred_Stock" localSheetId="7">#REF!</definedName>
    <definedName name="PY_Preferred_Stock">#REF!</definedName>
    <definedName name="PY_QUICK_ASSETS" localSheetId="7">#REF!</definedName>
    <definedName name="PY_Ret_allow">#REF!</definedName>
    <definedName name="PY_Ret_mnth">#REF!</definedName>
    <definedName name="PY_Ret_pd">#REF!</definedName>
    <definedName name="PY_Retained_Earnings" localSheetId="7">#REF!</definedName>
    <definedName name="PY_Retained_Earnings">#REF!</definedName>
    <definedName name="PY_Returns">#REF!</definedName>
    <definedName name="PY_Selling" localSheetId="7">#REF!</definedName>
    <definedName name="PY_Selling">#REF!</definedName>
    <definedName name="PY_Tangible_Assets" localSheetId="7">#REF!</definedName>
    <definedName name="PY_Tangible_Assets">#REF!</definedName>
    <definedName name="PY_Tangible_Net_Worth" localSheetId="7">#REF!</definedName>
    <definedName name="PY_Taxes" localSheetId="7">#REF!</definedName>
    <definedName name="PY_TOTAL_ASSETS" localSheetId="7">#REF!</definedName>
    <definedName name="PY_TOTAL_CURR_ASSETS" localSheetId="7">#REF!</definedName>
    <definedName name="PY_TOTAL_DEBT" localSheetId="7">#REF!</definedName>
    <definedName name="PY_TOTAL_EQUITY" localSheetId="7">#REF!</definedName>
    <definedName name="PY_Trade_Payables" localSheetId="7">#REF!</definedName>
    <definedName name="PY_Weighted_Average" localSheetId="7">#REF!</definedName>
    <definedName name="PY_Working_Capital" localSheetId="7">#REF!</definedName>
    <definedName name="PY_Year_Income_Statement" localSheetId="7">#REF!</definedName>
    <definedName name="PY2_Accounts_Receivable" localSheetId="7">#REF!</definedName>
    <definedName name="PY2_Administration" localSheetId="7">#REF!</definedName>
    <definedName name="PY2_Cash" localSheetId="7">#REF!</definedName>
    <definedName name="PY2_Cash_Div_Dec" localSheetId="7">#REF!</definedName>
    <definedName name="PY2_CASH_DIVIDENDS_DECLARED__per_common_share" localSheetId="7">#REF!</definedName>
    <definedName name="PY2_Common_Equity" localSheetId="7">#REF!</definedName>
    <definedName name="PY2_Cost_of_Sales" localSheetId="7">#REF!</definedName>
    <definedName name="PY2_Current_Liabilities" localSheetId="7">#REF!</definedName>
    <definedName name="PY2_Depreciation" localSheetId="7">#REF!</definedName>
    <definedName name="PY2_Disc._Ops." localSheetId="7">#REF!</definedName>
    <definedName name="PY2_Earnings_per_share" localSheetId="7">#REF!</definedName>
    <definedName name="PY2_Extraord." localSheetId="7">#REF!</definedName>
    <definedName name="PY2_Gross_Profit" localSheetId="7">#REF!</definedName>
    <definedName name="PY2_INC_AFT_TAX" localSheetId="7">#REF!</definedName>
    <definedName name="PY2_INC_BEF_EXTRAORD" localSheetId="7">#REF!</definedName>
    <definedName name="PY2_Inc_Bef_Tax" localSheetId="7">#REF!</definedName>
    <definedName name="PY2_Intangible_Assets" localSheetId="7">#REF!</definedName>
    <definedName name="PY2_Interest_Expense" localSheetId="7">#REF!</definedName>
    <definedName name="PY2_Inventory" localSheetId="7">#REF!</definedName>
    <definedName name="PY2_LIABIL_EQUITY" localSheetId="7">#REF!</definedName>
    <definedName name="PY2_Long_term_Debt__excl_Dfd_Taxes" localSheetId="7">#REF!</definedName>
    <definedName name="PY2_LT_Debt" localSheetId="7">#REF!</definedName>
    <definedName name="PY2_Market_Value_of_Equity" localSheetId="7">#REF!</definedName>
    <definedName name="PY2_Marketable_Sec" localSheetId="7">#REF!</definedName>
    <definedName name="PY2_NET_INCOME" localSheetId="7">#REF!</definedName>
    <definedName name="PY2_Net_Revenue" localSheetId="7">#REF!</definedName>
    <definedName name="PY2_Operating_Inc" localSheetId="7">#REF!</definedName>
    <definedName name="PY2_Operating_Income" localSheetId="7">#REF!</definedName>
    <definedName name="PY2_Other_Curr_Assets" localSheetId="7">#REF!</definedName>
    <definedName name="PY2_Other_Exp." localSheetId="7">#REF!</definedName>
    <definedName name="PY2_Other_LT_Assets" localSheetId="7">#REF!</definedName>
    <definedName name="PY2_Other_LT_Liabilities" localSheetId="7">#REF!</definedName>
    <definedName name="PY2_Preferred_Stock" localSheetId="7">#REF!</definedName>
    <definedName name="PY2_QUICK_ASSETS" localSheetId="7">#REF!</definedName>
    <definedName name="PY2_Retained_Earnings" localSheetId="7">#REF!</definedName>
    <definedName name="PY2_Selling" localSheetId="7">#REF!</definedName>
    <definedName name="PY2_Tangible_Assets" localSheetId="7">#REF!</definedName>
    <definedName name="PY2_Tangible_Net_Worth" localSheetId="7">#REF!</definedName>
    <definedName name="PY2_Taxes" localSheetId="7">#REF!</definedName>
    <definedName name="PY2_TOTAL_ASSETS" localSheetId="7">#REF!</definedName>
    <definedName name="PY2_TOTAL_CURR_ASSETS" localSheetId="7">#REF!</definedName>
    <definedName name="PY2_TOTAL_DEBT" localSheetId="7">#REF!</definedName>
    <definedName name="PY2_TOTAL_EQUITY" localSheetId="7">#REF!</definedName>
    <definedName name="PY2_Trade_Payables" localSheetId="7">#REF!</definedName>
    <definedName name="PY2_Weighted_Average" localSheetId="7">#REF!</definedName>
    <definedName name="PY2_Working_Capital" localSheetId="7">#REF!</definedName>
    <definedName name="PY2_Year_Income_Statement" localSheetId="7">#REF!</definedName>
    <definedName name="PY3_Accounts_Receivable" localSheetId="7">#REF!</definedName>
    <definedName name="PY3_Administration" localSheetId="7">#REF!</definedName>
    <definedName name="PY3_Cash" localSheetId="7">#REF!</definedName>
    <definedName name="PY3_Common_Equity" localSheetId="7">#REF!</definedName>
    <definedName name="PY3_Cost_of_Sales" localSheetId="7">#REF!</definedName>
    <definedName name="PY3_Current_Liabilities" localSheetId="7">#REF!</definedName>
    <definedName name="PY3_Depreciation" localSheetId="7">#REF!</definedName>
    <definedName name="PY3_Disc._Ops." localSheetId="7">#REF!</definedName>
    <definedName name="PY3_Extraord." localSheetId="7">#REF!</definedName>
    <definedName name="PY3_Gross_Profit" localSheetId="7">#REF!</definedName>
    <definedName name="PY3_INC_AFT_TAX" localSheetId="7">#REF!</definedName>
    <definedName name="PY3_INC_BEF_EXTRAORD" localSheetId="7">#REF!</definedName>
    <definedName name="PY3_Inc_Bef_Tax" localSheetId="7">#REF!</definedName>
    <definedName name="PY3_Intangible_Assets" localSheetId="7">#REF!</definedName>
    <definedName name="PY3_Intangible_Assets">#REF!</definedName>
    <definedName name="PY3_Interest_Expense" localSheetId="7">#REF!</definedName>
    <definedName name="PY3_Inventory" localSheetId="7">#REF!</definedName>
    <definedName name="PY3_LIABIL_EQUITY" localSheetId="7">#REF!</definedName>
    <definedName name="PY3_Long_term_Debt__excl_Dfd_Taxes" localSheetId="7">#REF!</definedName>
    <definedName name="PY3_Marketable_Sec" localSheetId="7">#REF!</definedName>
    <definedName name="PY3_Marketable_Sec">#REF!</definedName>
    <definedName name="PY3_NET_INCOME" localSheetId="7">#REF!</definedName>
    <definedName name="PY3_Net_Revenue" localSheetId="7">#REF!</definedName>
    <definedName name="PY3_Operating_Inc" localSheetId="7">#REF!</definedName>
    <definedName name="PY3_Other_Curr_Assets" localSheetId="7">#REF!</definedName>
    <definedName name="PY3_Other_Curr_Assets">#REF!</definedName>
    <definedName name="PY3_Other_Exp." localSheetId="7">#REF!</definedName>
    <definedName name="PY3_Other_LT_Assets" localSheetId="7">#REF!</definedName>
    <definedName name="PY3_Other_LT_Assets">#REF!</definedName>
    <definedName name="PY3_Other_LT_Liabilities" localSheetId="7">#REF!</definedName>
    <definedName name="PY3_Other_LT_Liabilities">#REF!</definedName>
    <definedName name="PY3_Preferred_Stock" localSheetId="7">#REF!</definedName>
    <definedName name="PY3_Preferred_Stock">#REF!</definedName>
    <definedName name="PY3_QUICK_ASSETS" localSheetId="7">#REF!</definedName>
    <definedName name="PY3_Retained_Earnings" localSheetId="7">#REF!</definedName>
    <definedName name="PY3_Retained_Earnings">#REF!</definedName>
    <definedName name="PY3_Selling" localSheetId="7">#REF!</definedName>
    <definedName name="PY3_Tangible_Assets" localSheetId="7">#REF!</definedName>
    <definedName name="PY3_Tangible_Assets">#REF!</definedName>
    <definedName name="PY3_Taxes" localSheetId="7">#REF!</definedName>
    <definedName name="PY3_TOTAL_ASSETS" localSheetId="7">#REF!</definedName>
    <definedName name="PY3_TOTAL_CURR_ASSETS" localSheetId="7">#REF!</definedName>
    <definedName name="PY3_TOTAL_DEBT" localSheetId="7">#REF!</definedName>
    <definedName name="PY3_TOTAL_EQUITY" localSheetId="7">#REF!</definedName>
    <definedName name="PY3_Trade_Payables" localSheetId="7">#REF!</definedName>
    <definedName name="PY3_Year_Income_Statement" localSheetId="7">#REF!</definedName>
    <definedName name="PY4_Accounts_Receivable" localSheetId="7">#REF!</definedName>
    <definedName name="PY4_Administration" localSheetId="7">#REF!</definedName>
    <definedName name="PY4_Cash" localSheetId="7">#REF!</definedName>
    <definedName name="PY4_Common_Equity" localSheetId="7">#REF!</definedName>
    <definedName name="PY4_Cost_of_Sales" localSheetId="7">#REF!</definedName>
    <definedName name="PY4_Current_Liabilities" localSheetId="7">#REF!</definedName>
    <definedName name="PY4_Depreciation" localSheetId="7">#REF!</definedName>
    <definedName name="PY4_Disc._Ops." localSheetId="7">#REF!</definedName>
    <definedName name="PY4_Extraord." localSheetId="7">#REF!</definedName>
    <definedName name="PY4_Gross_Profit" localSheetId="7">#REF!</definedName>
    <definedName name="PY4_INC_AFT_TAX" localSheetId="7">#REF!</definedName>
    <definedName name="PY4_INC_BEF_EXTRAORD" localSheetId="7">#REF!</definedName>
    <definedName name="PY4_Inc_Bef_Tax" localSheetId="7">#REF!</definedName>
    <definedName name="PY4_Intangible_Assets" localSheetId="7">#REF!</definedName>
    <definedName name="PY4_Intangible_Assets">#REF!</definedName>
    <definedName name="PY4_Interest_Expense" localSheetId="7">#REF!</definedName>
    <definedName name="PY4_Inventory" localSheetId="7">#REF!</definedName>
    <definedName name="PY4_LIABIL_EQUITY" localSheetId="7">#REF!</definedName>
    <definedName name="PY4_Long_term_Debt__excl_Dfd_Taxes" localSheetId="7">#REF!</definedName>
    <definedName name="PY4_Marketable_Sec" localSheetId="7">#REF!</definedName>
    <definedName name="PY4_Marketable_Sec">#REF!</definedName>
    <definedName name="PY4_NET_INCOME" localSheetId="7">#REF!</definedName>
    <definedName name="PY4_Net_Revenue" localSheetId="7">#REF!</definedName>
    <definedName name="PY4_Operating_Inc" localSheetId="7">#REF!</definedName>
    <definedName name="PY4_Other_Cur_Assets" localSheetId="7">#REF!</definedName>
    <definedName name="PY4_Other_Cur_Assets">#REF!</definedName>
    <definedName name="PY4_Other_Exp." localSheetId="7">#REF!</definedName>
    <definedName name="PY4_Other_LT_Assets" localSheetId="7">#REF!</definedName>
    <definedName name="PY4_Other_LT_Assets">#REF!</definedName>
    <definedName name="PY4_Other_LT_Liabilities" localSheetId="7">#REF!</definedName>
    <definedName name="PY4_Other_LT_Liabilities">#REF!</definedName>
    <definedName name="PY4_Preferred_Stock" localSheetId="7">#REF!</definedName>
    <definedName name="PY4_Preferred_Stock">#REF!</definedName>
    <definedName name="PY4_QUICK_ASSETS" localSheetId="7">#REF!</definedName>
    <definedName name="PY4_Retained_Earnings" localSheetId="7">#REF!</definedName>
    <definedName name="PY4_Retained_Earnings">#REF!</definedName>
    <definedName name="PY4_Selling" localSheetId="7">#REF!</definedName>
    <definedName name="PY4_Tangible_Assets" localSheetId="7">#REF!</definedName>
    <definedName name="PY4_Tangible_Assets">#REF!</definedName>
    <definedName name="PY4_Taxes" localSheetId="7">#REF!</definedName>
    <definedName name="PY4_TOTAL_ASSETS" localSheetId="7">#REF!</definedName>
    <definedName name="PY4_TOTAL_CURR_ASSETS" localSheetId="7">#REF!</definedName>
    <definedName name="PY4_TOTAL_DEBT" localSheetId="7">#REF!</definedName>
    <definedName name="PY4_TOTAL_EQUITY" localSheetId="7">#REF!</definedName>
    <definedName name="PY4_Trade_Payables" localSheetId="7">#REF!</definedName>
    <definedName name="PY4_Year_Income_Statement" localSheetId="7">#REF!</definedName>
    <definedName name="PY5_Accounts_Receivable" localSheetId="7">#REF!</definedName>
    <definedName name="PY5_Accounts_Receivable">#REF!</definedName>
    <definedName name="PY5_Administration" localSheetId="7">#REF!</definedName>
    <definedName name="PY5_Cash" localSheetId="7">#REF!</definedName>
    <definedName name="PY5_Common_Equity" localSheetId="7">#REF!</definedName>
    <definedName name="PY5_Cost_of_Sales" localSheetId="7">#REF!</definedName>
    <definedName name="PY5_Current_Liabilities" localSheetId="7">#REF!</definedName>
    <definedName name="PY5_Depreciation" localSheetId="7">#REF!</definedName>
    <definedName name="PY5_Disc._Ops." localSheetId="7">#REF!</definedName>
    <definedName name="PY5_Extraord." localSheetId="7">#REF!</definedName>
    <definedName name="PY5_Gross_Profit" localSheetId="7">#REF!</definedName>
    <definedName name="PY5_INC_AFT_TAX" localSheetId="7">#REF!</definedName>
    <definedName name="PY5_INC_BEF_EXTRAORD" localSheetId="7">#REF!</definedName>
    <definedName name="PY5_Inc_Bef_Tax" localSheetId="7">#REF!</definedName>
    <definedName name="PY5_Intangible_Assets" localSheetId="7">#REF!</definedName>
    <definedName name="PY5_Intangible_Assets">#REF!</definedName>
    <definedName name="PY5_Interest_Expense" localSheetId="7">#REF!</definedName>
    <definedName name="PY5_Inventory" localSheetId="7">#REF!</definedName>
    <definedName name="PY5_Inventory">#REF!</definedName>
    <definedName name="PY5_LIABIL_EQUITY" localSheetId="7">#REF!</definedName>
    <definedName name="PY5_Long_term_Debt__excl_Dfd_Taxes" localSheetId="7">#REF!</definedName>
    <definedName name="PY5_Marketable_Sec" localSheetId="7">#REF!</definedName>
    <definedName name="PY5_Marketable_Sec">#REF!</definedName>
    <definedName name="PY5_NET_INCOME" localSheetId="7">#REF!</definedName>
    <definedName name="PY5_Net_Revenue" localSheetId="7">#REF!</definedName>
    <definedName name="PY5_Operating_Inc" localSheetId="7">#REF!</definedName>
    <definedName name="PY5_Other_Curr_Assets" localSheetId="7">#REF!</definedName>
    <definedName name="PY5_Other_Curr_Assets">#REF!</definedName>
    <definedName name="PY5_Other_Exp." localSheetId="7">#REF!</definedName>
    <definedName name="PY5_Other_LT_Assets" localSheetId="7">#REF!</definedName>
    <definedName name="PY5_Other_LT_Assets">#REF!</definedName>
    <definedName name="PY5_Other_LT_Liabilities" localSheetId="7">#REF!</definedName>
    <definedName name="PY5_Other_LT_Liabilities">#REF!</definedName>
    <definedName name="PY5_Preferred_Stock" localSheetId="7">#REF!</definedName>
    <definedName name="PY5_Preferred_Stock">#REF!</definedName>
    <definedName name="PY5_QUICK_ASSETS" localSheetId="7">#REF!</definedName>
    <definedName name="PY5_Retained_Earnings" localSheetId="7">#REF!</definedName>
    <definedName name="PY5_Retained_Earnings">#REF!</definedName>
    <definedName name="PY5_Selling" localSheetId="7">#REF!</definedName>
    <definedName name="PY5_Tangible_Assets" localSheetId="7">#REF!</definedName>
    <definedName name="PY5_Tangible_Assets">#REF!</definedName>
    <definedName name="PY5_Taxes" localSheetId="7">#REF!</definedName>
    <definedName name="PY5_TOTAL_ASSETS" localSheetId="7">#REF!</definedName>
    <definedName name="PY5_TOTAL_CURR_ASSETS" localSheetId="7">#REF!</definedName>
    <definedName name="PY5_TOTAL_DEBT" localSheetId="7">#REF!</definedName>
    <definedName name="PY5_TOTAL_EQUITY" localSheetId="7">#REF!</definedName>
    <definedName name="PY5_Trade_Payables" localSheetId="7">#REF!</definedName>
    <definedName name="PY5_Year_Income_Statement" localSheetId="7">#REF!</definedName>
    <definedName name="QGPL_CLTESLB">#REF!</definedName>
    <definedName name="quarter" localSheetId="7">#REF!</definedName>
    <definedName name="quarter">#REF!</definedName>
    <definedName name="R_Factor" localSheetId="7">#REF!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7" hidden="1">1</definedName>
    <definedName name="SAPBEXrevision" hidden="1">3</definedName>
    <definedName name="SAPBEXsysID" hidden="1">"PLW"</definedName>
    <definedName name="SAPBEXwbID" localSheetId="7" hidden="1">"0B3C5WPQ1PKHTD1CRY997L2MI"</definedName>
    <definedName name="SAPBEXwbID" hidden="1">"14RHU0IXG8KL7C7PJMON454VM"</definedName>
    <definedName name="sdfnlsd" hidden="1">#REF!</definedName>
    <definedName name="sectores">#REF!</definedName>
    <definedName name="sedal" localSheetId="7">#REF!</definedName>
    <definedName name="sedal">#REF!</definedName>
    <definedName name="Selection_Remainder" localSheetId="7">#REF!</definedName>
    <definedName name="Selection_Remainder">#REF!</definedName>
    <definedName name="sku" localSheetId="7">#REF!</definedName>
    <definedName name="sku">#REF!</definedName>
    <definedName name="skus" localSheetId="7">#REF!</definedName>
    <definedName name="skus">#REF!</definedName>
    <definedName name="Starting_Point" localSheetId="7">#REF!</definedName>
    <definedName name="Starting_Point">#REF!</definedName>
    <definedName name="STKDIARIO" localSheetId="7">#REF!</definedName>
    <definedName name="STKDIARIO">#REF!</definedName>
    <definedName name="STKDIARIOPX01" localSheetId="7">#REF!</definedName>
    <definedName name="STKDIARIOPX01">#REF!</definedName>
    <definedName name="STKDIARIOPX04" localSheetId="7">#REF!</definedName>
    <definedName name="STKDIARIOPX04">#REF!</definedName>
    <definedName name="Suma_de_ABR_U_3">#REF!</definedName>
    <definedName name="SUMMARY" localSheetId="7">#REF!</definedName>
    <definedName name="SUMMARY">#REF!</definedName>
    <definedName name="super" localSheetId="7">#REF!</definedName>
    <definedName name="super">#REF!</definedName>
    <definedName name="tablasun" localSheetId="7">#REF!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7">#REF!</definedName>
    <definedName name="TEST0">#REF!</definedName>
    <definedName name="TEST1" localSheetId="7">#REF!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7">#REF!</definedName>
    <definedName name="TESTKEYS">#REF!</definedName>
    <definedName name="TextRefCopy1">#REF!</definedName>
    <definedName name="TextRefCopy10" localSheetId="7">#REF!</definedName>
    <definedName name="TextRefCopy10">#REF!</definedName>
    <definedName name="TextRefCopy100" localSheetId="7">#REF!</definedName>
    <definedName name="TextRefCopy100">#REF!</definedName>
    <definedName name="TextRefCopy102" localSheetId="7">#REF!</definedName>
    <definedName name="TextRefCopy102">#REF!</definedName>
    <definedName name="TextRefCopy103" localSheetId="7">#REF!</definedName>
    <definedName name="TextRefCopy103">#REF!</definedName>
    <definedName name="TextRefCopy104" localSheetId="7">#REF!</definedName>
    <definedName name="TextRefCopy104">#REF!</definedName>
    <definedName name="TextRefCopy105" localSheetId="7">#REF!</definedName>
    <definedName name="TextRefCopy105">#REF!</definedName>
    <definedName name="TextRefCopy107" localSheetId="7">#REF!</definedName>
    <definedName name="TextRefCopy107">#REF!</definedName>
    <definedName name="TextRefCopy108" localSheetId="7">#REF!</definedName>
    <definedName name="TextRefCopy108">#REF!</definedName>
    <definedName name="TextRefCopy109" localSheetId="7">#REF!</definedName>
    <definedName name="TextRefCopy109">#REF!</definedName>
    <definedName name="TextRefCopy11" localSheetId="7">#REF!</definedName>
    <definedName name="TextRefCopy111">#REF!</definedName>
    <definedName name="TextRefCopy112" localSheetId="7">#REF!</definedName>
    <definedName name="TextRefCopy112">#REF!</definedName>
    <definedName name="TextRefCopy113" localSheetId="7">#REF!</definedName>
    <definedName name="TextRefCopy113">#REF!</definedName>
    <definedName name="TextRefCopy114">#REF!</definedName>
    <definedName name="TextRefCopy116" localSheetId="7">#REF!</definedName>
    <definedName name="TextRefCopy116">#REF!</definedName>
    <definedName name="TextRefCopy118" localSheetId="7">#REF!</definedName>
    <definedName name="TextRefCopy118">#REF!</definedName>
    <definedName name="TextRefCopy119" localSheetId="7">#REF!</definedName>
    <definedName name="TextRefCopy119">#REF!</definedName>
    <definedName name="TextRefCopy12" localSheetId="7">#REF!</definedName>
    <definedName name="TextRefCopy120" localSheetId="7">#REF!</definedName>
    <definedName name="TextRefCopy120">#REF!</definedName>
    <definedName name="TextRefCopy121" localSheetId="7">#REF!</definedName>
    <definedName name="TextRefCopy121">#REF!</definedName>
    <definedName name="TextRefCopy122">#REF!</definedName>
    <definedName name="TextRefCopy123">#REF!</definedName>
    <definedName name="TextRefCopy127" localSheetId="7">#REF!</definedName>
    <definedName name="TextRefCopy127">#REF!</definedName>
    <definedName name="TextRefCopy13" localSheetId="7">#REF!</definedName>
    <definedName name="TextRefCopy14" localSheetId="7">#REF!</definedName>
    <definedName name="TextRefCopy15" localSheetId="7">#REF!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7">#REF!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7">#REF!</definedName>
    <definedName name="TextRefCopy4">#REF!</definedName>
    <definedName name="TextRefCopy41">#REF!</definedName>
    <definedName name="TextRefCopy42" localSheetId="7">#REF!</definedName>
    <definedName name="TextRefCopy42">#REF!</definedName>
    <definedName name="TextRefCopy43" localSheetId="7">#REF!</definedName>
    <definedName name="TextRefCopy44" localSheetId="7">#REF!</definedName>
    <definedName name="TextRefCopy44">#REF!</definedName>
    <definedName name="TextRefCopy46">#REF!</definedName>
    <definedName name="TextRefCopy53" localSheetId="7">#REF!</definedName>
    <definedName name="TextRefCopy53">#REF!</definedName>
    <definedName name="TextRefCopy54" localSheetId="7">#REF!</definedName>
    <definedName name="TextRefCopy54">#REF!</definedName>
    <definedName name="TextRefCopy55" localSheetId="7">#REF!</definedName>
    <definedName name="TextRefCopy55">#REF!</definedName>
    <definedName name="TextRefCopy56" localSheetId="7">#REF!</definedName>
    <definedName name="TextRefCopy56">#REF!</definedName>
    <definedName name="TextRefCopy6">#REF!</definedName>
    <definedName name="TextRefCopy63" localSheetId="7">#REF!</definedName>
    <definedName name="TextRefCopy63">#REF!</definedName>
    <definedName name="TextRefCopy65" localSheetId="7">#REF!</definedName>
    <definedName name="TextRefCopy65">#REF!</definedName>
    <definedName name="TextRefCopy66" localSheetId="7">#REF!</definedName>
    <definedName name="TextRefCopy66">#REF!</definedName>
    <definedName name="TextRefCopy67" localSheetId="7">#REF!</definedName>
    <definedName name="TextRefCopy67">#REF!</definedName>
    <definedName name="TextRefCopy68" localSheetId="7">#REF!</definedName>
    <definedName name="TextRefCopy68">#REF!</definedName>
    <definedName name="TextRefCopy7" localSheetId="7">#REF!</definedName>
    <definedName name="TextRefCopy7">#REF!</definedName>
    <definedName name="TextRefCopy70" localSheetId="7">#REF!</definedName>
    <definedName name="TextRefCopy70">#REF!</definedName>
    <definedName name="TextRefCopy71" localSheetId="7">#REF!</definedName>
    <definedName name="TextRefCopy71">#REF!</definedName>
    <definedName name="TextRefCopy73" localSheetId="7">#REF!</definedName>
    <definedName name="TextRefCopy73">#REF!</definedName>
    <definedName name="TextRefCopy75" localSheetId="7">#REF!</definedName>
    <definedName name="TextRefCopy75">#REF!</definedName>
    <definedName name="TextRefCopy77" localSheetId="7">#REF!</definedName>
    <definedName name="TextRefCopy77">#REF!</definedName>
    <definedName name="TextRefCopy79" localSheetId="7">#REF!</definedName>
    <definedName name="TextRefCopy79">#REF!</definedName>
    <definedName name="TextRefCopy8" localSheetId="7">#REF!</definedName>
    <definedName name="TextRefCopy8">#REF!</definedName>
    <definedName name="TextRefCopy80" localSheetId="7">#REF!</definedName>
    <definedName name="TextRefCopy80">#REF!</definedName>
    <definedName name="TextRefCopy82" localSheetId="7">#REF!</definedName>
    <definedName name="TextRefCopy82">#REF!</definedName>
    <definedName name="TextRefCopy85" localSheetId="7">#REF!</definedName>
    <definedName name="TextRefCopy86" localSheetId="7">#REF!</definedName>
    <definedName name="TextRefCopy88" localSheetId="7">#REF!</definedName>
    <definedName name="TextRefCopy89" localSheetId="7">#REF!</definedName>
    <definedName name="TextRefCopy90" localSheetId="7">#REF!</definedName>
    <definedName name="TextRefCopy91" localSheetId="7">#REF!</definedName>
    <definedName name="TextRefCopy92" localSheetId="7">#REF!</definedName>
    <definedName name="TextRefCopy93" localSheetId="7">#REF!</definedName>
    <definedName name="TextRefCopy97" localSheetId="7">#REF!</definedName>
    <definedName name="TextRefCopy97">#REF!</definedName>
    <definedName name="TextRefCopy98">#REF!</definedName>
    <definedName name="TextRefCopyRangeCount" localSheetId="7" hidden="1">12</definedName>
    <definedName name="TextRefCopyRangeCount" hidden="1">1</definedName>
    <definedName name="Top_Stratum_Number" localSheetId="7">#REF!</definedName>
    <definedName name="Top_Stratum_Number">#REF!</definedName>
    <definedName name="Top_Stratum_Value" localSheetId="7">#REF!</definedName>
    <definedName name="Top_Stratum_Value">#REF!</definedName>
    <definedName name="Total_Amount">#REF!</definedName>
    <definedName name="Total_Number_Selections" localSheetId="7">#REF!</definedName>
    <definedName name="Total_Number_Selections">#REF!</definedName>
    <definedName name="tp" localSheetId="7">#REF!</definedName>
    <definedName name="tp">#REF!</definedName>
    <definedName name="Unidades" localSheetId="7">#REF!</definedName>
    <definedName name="Unidades">#REF!</definedName>
    <definedName name="URUGUAY" localSheetId="7">#REF!</definedName>
    <definedName name="URUGUAY">#REF!</definedName>
    <definedName name="vencidos">#REF!</definedName>
    <definedName name="vigencia" localSheetId="7">#REF!</definedName>
    <definedName name="vigencia">#REF!</definedName>
    <definedName name="vpphold">#REF!</definedName>
    <definedName name="VTADIAR" localSheetId="7">#REF!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5"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5" hidden="1">{#N/A,#N/A,FALSE,"VOL"}</definedName>
    <definedName name="wrn.Volumen." localSheetId="6" hidden="1">{#N/A,#N/A,FALSE,"VOL"}</definedName>
    <definedName name="wrn.Volumen." localSheetId="8" hidden="1">{#N/A,#N/A,FALSE,"VOL"}</definedName>
    <definedName name="wrn.Volumen." localSheetId="7" hidden="1">{#N/A,#N/A,FALSE,"VOL"}</definedName>
    <definedName name="wrn.Volumen." hidden="1">{#N/A,#N/A,FALSE,"VOL"}</definedName>
    <definedName name="xdc">#REF!</definedName>
    <definedName name="XREF_COLUMN_1" hidden="1">#REF!</definedName>
    <definedName name="XREF_COLUMN_10" hidden="1">#REF!</definedName>
    <definedName name="XREF_COLUMN_11" localSheetId="7" hidden="1">'VARIACION DEL ACTIVO NETO'!#REF!</definedName>
    <definedName name="XREF_COLUMN_12" localSheetId="7" hidden="1">'VARIACION DEL ACTIVO NETO'!#REF!</definedName>
    <definedName name="XREF_COLUMN_12" hidden="1">#REF!</definedName>
    <definedName name="XREF_COLUMN_13" localSheetId="7" hidden="1">'VARIACION DEL ACTIVO NETO'!#REF!</definedName>
    <definedName name="XREF_COLUMN_13" hidden="1">#REF!</definedName>
    <definedName name="XREF_COLUMN_14" localSheetId="7" hidden="1">'VARIACION DEL ACTIVO NETO'!$P:$P</definedName>
    <definedName name="XREF_COLUMN_14" hidden="1">#REF!</definedName>
    <definedName name="XREF_COLUMN_15" localSheetId="7" hidden="1">#REF!</definedName>
    <definedName name="XREF_COLUMN_15" hidden="1">#REF!</definedName>
    <definedName name="XREF_COLUMN_17" localSheetId="7" hidden="1">#REF!</definedName>
    <definedName name="XREF_COLUMN_17" hidden="1">#REF!</definedName>
    <definedName name="XREF_COLUMN_2" hidden="1">#REF!</definedName>
    <definedName name="XREF_COLUMN_24" hidden="1">#REF!</definedName>
    <definedName name="XREF_COLUMN_4" localSheetId="7" hidden="1">#REF!</definedName>
    <definedName name="XREF_COLUMN_5" localSheetId="7" hidden="1">'VARIACION DEL ACTIVO NETO'!$D:$D</definedName>
    <definedName name="XREF_COLUMN_7" hidden="1">#REF!</definedName>
    <definedName name="XREF_COLUMN_9" hidden="1">#REF!</definedName>
    <definedName name="XRefActiveRow" localSheetId="7" hidden="1">#REF!</definedName>
    <definedName name="XRefActiveRow" hidden="1">#REF!</definedName>
    <definedName name="XRefColumnsCount" localSheetId="7" hidden="1">14</definedName>
    <definedName name="XRefColumnsCount" hidden="1">2</definedName>
    <definedName name="XRefCopy1" localSheetId="7" hidden="1">#REF!</definedName>
    <definedName name="XRefCopy1" hidden="1">#REF!</definedName>
    <definedName name="XRefCopy10" localSheetId="7" hidden="1">#REF!</definedName>
    <definedName name="XRefCopy100" localSheetId="7" hidden="1">#REF!</definedName>
    <definedName name="XRefCopy100" hidden="1">#REF!</definedName>
    <definedName name="XRefCopy100Row" localSheetId="7" hidden="1">#REF!</definedName>
    <definedName name="XRefCopy100Row" hidden="1">#REF!</definedName>
    <definedName name="XRefCopy101" localSheetId="7" hidden="1">#REF!</definedName>
    <definedName name="XRefCopy101" hidden="1">#REF!</definedName>
    <definedName name="XRefCopy101Row" localSheetId="7" hidden="1">#REF!</definedName>
    <definedName name="XRefCopy101Row" hidden="1">#REF!</definedName>
    <definedName name="XRefCopy102" localSheetId="7" hidden="1">#REF!</definedName>
    <definedName name="XRefCopy102" hidden="1">#REF!</definedName>
    <definedName name="XRefCopy102Row" localSheetId="7" hidden="1">#REF!</definedName>
    <definedName name="XRefCopy102Row" hidden="1">#REF!</definedName>
    <definedName name="XRefCopy103" localSheetId="7" hidden="1">#REF!</definedName>
    <definedName name="XRefCopy103" hidden="1">#REF!</definedName>
    <definedName name="XRefCopy103Row" localSheetId="7" hidden="1">#REF!</definedName>
    <definedName name="XRefCopy103Row" hidden="1">#REF!</definedName>
    <definedName name="XRefCopy104" localSheetId="7" hidden="1">#REF!</definedName>
    <definedName name="XRefCopy104" hidden="1">#REF!</definedName>
    <definedName name="XRefCopy104Row" localSheetId="7" hidden="1">#REF!</definedName>
    <definedName name="XRefCopy104Row" hidden="1">#REF!</definedName>
    <definedName name="XRefCopy105" hidden="1">#REF!</definedName>
    <definedName name="XRefCopy105Row" localSheetId="7" hidden="1">#REF!</definedName>
    <definedName name="XRefCopy105Row" hidden="1">#REF!</definedName>
    <definedName name="XRefCopy106" hidden="1">#REF!</definedName>
    <definedName name="XRefCopy106Row" localSheetId="7" hidden="1">#REF!</definedName>
    <definedName name="XRefCopy106Row" hidden="1">#REF!</definedName>
    <definedName name="XRefCopy107" hidden="1">#REF!</definedName>
    <definedName name="XRefCopy107Row" localSheetId="7" hidden="1">#REF!</definedName>
    <definedName name="XRefCopy107Row" hidden="1">#REF!</definedName>
    <definedName name="XRefCopy108" hidden="1">#REF!</definedName>
    <definedName name="XRefCopy108Row" localSheetId="7" hidden="1">#REF!</definedName>
    <definedName name="XRefCopy108Row" hidden="1">#REF!</definedName>
    <definedName name="XRefCopy109" hidden="1">#REF!</definedName>
    <definedName name="XRefCopy109Row" localSheetId="7" hidden="1">#REF!</definedName>
    <definedName name="XRefCopy109Row" hidden="1">#REF!</definedName>
    <definedName name="XRefCopy10Row" localSheetId="7" hidden="1">#REF!</definedName>
    <definedName name="XRefCopy10Row" hidden="1">#REF!</definedName>
    <definedName name="XRefCopy11" localSheetId="7" hidden="1">#REF!</definedName>
    <definedName name="XRefCopy110Row" localSheetId="7" hidden="1">#REF!</definedName>
    <definedName name="XRefCopy110Row" hidden="1">#REF!</definedName>
    <definedName name="XRefCopy111Row" localSheetId="7" hidden="1">#REF!</definedName>
    <definedName name="XRefCopy111Row" hidden="1">#REF!</definedName>
    <definedName name="XRefCopy112" hidden="1">#REF!</definedName>
    <definedName name="XRefCopy112Row" localSheetId="7" hidden="1">#REF!</definedName>
    <definedName name="XRefCopy112Row" hidden="1">#REF!</definedName>
    <definedName name="XRefCopy113" hidden="1">#REF!</definedName>
    <definedName name="XRefCopy113Row" localSheetId="7" hidden="1">#REF!</definedName>
    <definedName name="XRefCopy113Row" hidden="1">#REF!</definedName>
    <definedName name="XRefCopy114" hidden="1">#REF!</definedName>
    <definedName name="XRefCopy114Row" localSheetId="7" hidden="1">#REF!</definedName>
    <definedName name="XRefCopy114Row" hidden="1">#REF!</definedName>
    <definedName name="XRefCopy115" hidden="1">#REF!</definedName>
    <definedName name="XRefCopy115Row" localSheetId="7" hidden="1">#REF!</definedName>
    <definedName name="XRefCopy115Row" hidden="1">#REF!</definedName>
    <definedName name="XRefCopy116" hidden="1">#REF!</definedName>
    <definedName name="XRefCopy116Row" localSheetId="7" hidden="1">#REF!</definedName>
    <definedName name="XRefCopy116Row" hidden="1">#REF!</definedName>
    <definedName name="XRefCopy117" hidden="1">#REF!</definedName>
    <definedName name="XRefCopy117Row" localSheetId="7" hidden="1">#REF!</definedName>
    <definedName name="XRefCopy117Row" hidden="1">#REF!</definedName>
    <definedName name="XRefCopy118" localSheetId="7" hidden="1">#REF!</definedName>
    <definedName name="XRefCopy118" hidden="1">#REF!</definedName>
    <definedName name="XRefCopy118Row" localSheetId="7" hidden="1">#REF!</definedName>
    <definedName name="XRefCopy118Row" hidden="1">#REF!</definedName>
    <definedName name="XRefCopy119" localSheetId="7" hidden="1">#REF!</definedName>
    <definedName name="XRefCopy119" hidden="1">#REF!</definedName>
    <definedName name="XRefCopy119Row" localSheetId="7" hidden="1">#REF!</definedName>
    <definedName name="XRefCopy119Row" hidden="1">#REF!</definedName>
    <definedName name="XRefCopy11Row" localSheetId="7" hidden="1">#REF!</definedName>
    <definedName name="XRefCopy11Row" hidden="1">#REF!</definedName>
    <definedName name="XRefCopy12" hidden="1">#REF!</definedName>
    <definedName name="XRefCopy120" localSheetId="7" hidden="1">#REF!</definedName>
    <definedName name="XRefCopy120" hidden="1">#REF!</definedName>
    <definedName name="XRefCopy120Row" localSheetId="7" hidden="1">#REF!</definedName>
    <definedName name="XRefCopy120Row" hidden="1">#REF!</definedName>
    <definedName name="XRefCopy121" localSheetId="7" hidden="1">#REF!</definedName>
    <definedName name="XRefCopy121" hidden="1">#REF!</definedName>
    <definedName name="XRefCopy121Row" localSheetId="7" hidden="1">#REF!</definedName>
    <definedName name="XRefCopy121Row" hidden="1">#REF!</definedName>
    <definedName name="XRefCopy122" localSheetId="7" hidden="1">#REF!</definedName>
    <definedName name="XRefCopy122" hidden="1">#REF!</definedName>
    <definedName name="XRefCopy122Row" localSheetId="7" hidden="1">#REF!</definedName>
    <definedName name="XRefCopy122Row" hidden="1">#REF!</definedName>
    <definedName name="XRefCopy123" hidden="1">#REF!</definedName>
    <definedName name="XRefCopy123Row" localSheetId="7" hidden="1">#REF!</definedName>
    <definedName name="XRefCopy123Row" hidden="1">#REF!</definedName>
    <definedName name="XRefCopy124" hidden="1">#REF!</definedName>
    <definedName name="XRefCopy124Row" localSheetId="7" hidden="1">#REF!</definedName>
    <definedName name="XRefCopy124Row" hidden="1">#REF!</definedName>
    <definedName name="XRefCopy125" hidden="1">#REF!</definedName>
    <definedName name="XRefCopy125Row" localSheetId="7" hidden="1">#REF!</definedName>
    <definedName name="XRefCopy125Row" hidden="1">#REF!</definedName>
    <definedName name="XRefCopy126" hidden="1">#REF!</definedName>
    <definedName name="XRefCopy126Row" localSheetId="7" hidden="1">#REF!</definedName>
    <definedName name="XRefCopy126Row" hidden="1">#REF!</definedName>
    <definedName name="XRefCopy127" hidden="1">#REF!</definedName>
    <definedName name="XRefCopy127Row" localSheetId="7" hidden="1">#REF!</definedName>
    <definedName name="XRefCopy127Row" hidden="1">#REF!</definedName>
    <definedName name="XRefCopy128" hidden="1">#REF!</definedName>
    <definedName name="XRefCopy129" hidden="1">#REF!</definedName>
    <definedName name="XRefCopy129Row" localSheetId="7" hidden="1">#REF!</definedName>
    <definedName name="XRefCopy129Row" hidden="1">#REF!</definedName>
    <definedName name="XRefCopy12Row" localSheetId="7" hidden="1">#REF!</definedName>
    <definedName name="XRefCopy12Row" hidden="1">#REF!</definedName>
    <definedName name="XRefCopy13" localSheetId="7" hidden="1">#REF!</definedName>
    <definedName name="XRefCopy130" hidden="1">#REF!</definedName>
    <definedName name="XRefCopy130Row" localSheetId="7" hidden="1">#REF!</definedName>
    <definedName name="XRefCopy130Row" hidden="1">#REF!</definedName>
    <definedName name="XRefCopy131" hidden="1">#REF!</definedName>
    <definedName name="XRefCopy131Row" localSheetId="7" hidden="1">#REF!</definedName>
    <definedName name="XRefCopy131Row" hidden="1">#REF!</definedName>
    <definedName name="XRefCopy132" localSheetId="7" hidden="1">#REF!</definedName>
    <definedName name="XRefCopy132" hidden="1">#REF!</definedName>
    <definedName name="XRefCopy132Row" localSheetId="7" hidden="1">#REF!</definedName>
    <definedName name="XRefCopy132Row" hidden="1">#REF!</definedName>
    <definedName name="XRefCopy133" localSheetId="7" hidden="1">#REF!</definedName>
    <definedName name="XRefCopy133" hidden="1">#REF!</definedName>
    <definedName name="XRefCopy133Row" localSheetId="7" hidden="1">#REF!</definedName>
    <definedName name="XRefCopy133Row" hidden="1">#REF!</definedName>
    <definedName name="XRefCopy134" hidden="1">#REF!</definedName>
    <definedName name="XRefCopy134Row" localSheetId="7" hidden="1">#REF!</definedName>
    <definedName name="XRefCopy134Row" hidden="1">#REF!</definedName>
    <definedName name="XRefCopy135" hidden="1">#REF!</definedName>
    <definedName name="XRefCopy135Row" localSheetId="7" hidden="1">#REF!</definedName>
    <definedName name="XRefCopy135Row" hidden="1">#REF!</definedName>
    <definedName name="XRefCopy136" hidden="1">#REF!</definedName>
    <definedName name="XRefCopy136Row" localSheetId="7" hidden="1">#REF!</definedName>
    <definedName name="XRefCopy136Row" hidden="1">#REF!</definedName>
    <definedName name="XRefCopy137" hidden="1">#REF!</definedName>
    <definedName name="XRefCopy137Row" localSheetId="7" hidden="1">#REF!</definedName>
    <definedName name="XRefCopy137Row" hidden="1">#REF!</definedName>
    <definedName name="XRefCopy138" hidden="1">#REF!</definedName>
    <definedName name="XRefCopy138Row" localSheetId="7" hidden="1">#REF!</definedName>
    <definedName name="XRefCopy138Row" hidden="1">#REF!</definedName>
    <definedName name="XRefCopy139" hidden="1">#REF!</definedName>
    <definedName name="XRefCopy139Row" localSheetId="7" hidden="1">#REF!</definedName>
    <definedName name="XRefCopy139Row" hidden="1">#REF!</definedName>
    <definedName name="XRefCopy13Row" localSheetId="7" hidden="1">#REF!</definedName>
    <definedName name="XRefCopy13Row" hidden="1">#REF!</definedName>
    <definedName name="XRefCopy140" hidden="1">#REF!</definedName>
    <definedName name="XRefCopy140Row" localSheetId="7" hidden="1">#REF!</definedName>
    <definedName name="XRefCopy140Row" hidden="1">#REF!</definedName>
    <definedName name="XRefCopy141Row" localSheetId="7" hidden="1">#REF!</definedName>
    <definedName name="XRefCopy141Row" hidden="1">#REF!</definedName>
    <definedName name="XRefCopy142" localSheetId="7" hidden="1">#REF!</definedName>
    <definedName name="XRefCopy142Row" localSheetId="7" hidden="1">#REF!</definedName>
    <definedName name="XRefCopy142Row" hidden="1">#REF!</definedName>
    <definedName name="XRefCopy143" localSheetId="7" hidden="1">#REF!</definedName>
    <definedName name="XRefCopy143Row" localSheetId="7" hidden="1">#REF!</definedName>
    <definedName name="XRefCopy143Row" hidden="1">#REF!</definedName>
    <definedName name="XRefCopy144Row" localSheetId="7" hidden="1">#REF!</definedName>
    <definedName name="XRefCopy144Row" hidden="1">#REF!</definedName>
    <definedName name="XRefCopy145Row" localSheetId="7" hidden="1">#REF!</definedName>
    <definedName name="XRefCopy145Row" hidden="1">#REF!</definedName>
    <definedName name="XRefCopy146" localSheetId="7" hidden="1">#REF!</definedName>
    <definedName name="XRefCopy146Row" localSheetId="7" hidden="1">#REF!</definedName>
    <definedName name="XRefCopy146Row" hidden="1">#REF!</definedName>
    <definedName name="XRefCopy147" localSheetId="7" hidden="1">#REF!</definedName>
    <definedName name="XRefCopy147Row" localSheetId="7" hidden="1">#REF!</definedName>
    <definedName name="XRefCopy147Row" hidden="1">#REF!</definedName>
    <definedName name="XRefCopy148" localSheetId="7" hidden="1">#REF!</definedName>
    <definedName name="XRefCopy148Row" localSheetId="7" hidden="1">#REF!</definedName>
    <definedName name="XRefCopy148Row" hidden="1">#REF!</definedName>
    <definedName name="XRefCopy149" localSheetId="7" hidden="1">#REF!</definedName>
    <definedName name="XRefCopy149" hidden="1">#REF!</definedName>
    <definedName name="XRefCopy149Row" localSheetId="7" hidden="1">#REF!</definedName>
    <definedName name="XRefCopy149Row" hidden="1">#REF!</definedName>
    <definedName name="XRefCopy14Row" hidden="1">#REF!</definedName>
    <definedName name="XRefCopy150" localSheetId="7" hidden="1">#REF!</definedName>
    <definedName name="XRefCopy150" hidden="1">#REF!</definedName>
    <definedName name="XRefCopy150Row" localSheetId="7" hidden="1">#REF!</definedName>
    <definedName name="XRefCopy150Row" hidden="1">#REF!</definedName>
    <definedName name="XRefCopy151" localSheetId="7" hidden="1">#REF!</definedName>
    <definedName name="XRefCopy151" hidden="1">#REF!</definedName>
    <definedName name="XRefCopy151Row" localSheetId="7" hidden="1">#REF!</definedName>
    <definedName name="XRefCopy151Row" hidden="1">#REF!</definedName>
    <definedName name="XRefCopy152" localSheetId="7" hidden="1">#REF!</definedName>
    <definedName name="XRefCopy152" hidden="1">#REF!</definedName>
    <definedName name="XRefCopy152Row" localSheetId="7" hidden="1">#REF!</definedName>
    <definedName name="XRefCopy152Row" hidden="1">#REF!</definedName>
    <definedName name="XRefCopy153" localSheetId="7" hidden="1">#REF!</definedName>
    <definedName name="XRefCopy153" hidden="1">#REF!</definedName>
    <definedName name="XRefCopy153Row" localSheetId="7" hidden="1">#REF!</definedName>
    <definedName name="XRefCopy153Row" hidden="1">#REF!</definedName>
    <definedName name="XRefCopy154" localSheetId="7" hidden="1">#REF!</definedName>
    <definedName name="XRefCopy154" hidden="1">#REF!</definedName>
    <definedName name="XRefCopy154Row" localSheetId="7" hidden="1">#REF!</definedName>
    <definedName name="XRefCopy154Row" hidden="1">#REF!</definedName>
    <definedName name="XRefCopy155" localSheetId="7" hidden="1">#REF!</definedName>
    <definedName name="XRefCopy155" hidden="1">#REF!</definedName>
    <definedName name="XRefCopy155Row" localSheetId="7" hidden="1">#REF!</definedName>
    <definedName name="XRefCopy155Row" hidden="1">#REF!</definedName>
    <definedName name="XRefCopy156" localSheetId="7" hidden="1">#REF!</definedName>
    <definedName name="XRefCopy156" hidden="1">#REF!</definedName>
    <definedName name="XRefCopy156Row" localSheetId="7" hidden="1">#REF!</definedName>
    <definedName name="XRefCopy156Row" hidden="1">#REF!</definedName>
    <definedName name="XRefCopy157" localSheetId="7" hidden="1">#REF!</definedName>
    <definedName name="XRefCopy157" hidden="1">#REF!</definedName>
    <definedName name="XRefCopy157Row" localSheetId="7" hidden="1">#REF!</definedName>
    <definedName name="XRefCopy157Row" hidden="1">#REF!</definedName>
    <definedName name="XRefCopy158" localSheetId="7" hidden="1">#REF!</definedName>
    <definedName name="XRefCopy158" hidden="1">#REF!</definedName>
    <definedName name="XRefCopy158Row" localSheetId="7" hidden="1">#REF!</definedName>
    <definedName name="XRefCopy158Row" hidden="1">#REF!</definedName>
    <definedName name="XRefCopy159" localSheetId="7" hidden="1">#REF!</definedName>
    <definedName name="XRefCopy159" hidden="1">#REF!</definedName>
    <definedName name="XRefCopy159Row" localSheetId="7" hidden="1">#REF!</definedName>
    <definedName name="XRefCopy159Row" hidden="1">#REF!</definedName>
    <definedName name="XRefCopy15Row" localSheetId="7" hidden="1">#REF!</definedName>
    <definedName name="XRefCopy160" localSheetId="7" hidden="1">#REF!</definedName>
    <definedName name="XRefCopy160" hidden="1">#REF!</definedName>
    <definedName name="XRefCopy160Row" localSheetId="7" hidden="1">#REF!</definedName>
    <definedName name="XRefCopy160Row" hidden="1">#REF!</definedName>
    <definedName name="XRefCopy161" localSheetId="7" hidden="1">#REF!</definedName>
    <definedName name="XRefCopy161" hidden="1">#REF!</definedName>
    <definedName name="XRefCopy161Row" localSheetId="7" hidden="1">#REF!</definedName>
    <definedName name="XRefCopy161Row" hidden="1">#REF!</definedName>
    <definedName name="XRefCopy162" localSheetId="7" hidden="1">#REF!</definedName>
    <definedName name="XRefCopy162" hidden="1">#REF!</definedName>
    <definedName name="XRefCopy162Row" localSheetId="7" hidden="1">#REF!</definedName>
    <definedName name="XRefCopy162Row" hidden="1">#REF!</definedName>
    <definedName name="XRefCopy163" localSheetId="7" hidden="1">#REF!</definedName>
    <definedName name="XRefCopy163" hidden="1">#REF!</definedName>
    <definedName name="XRefCopy163Row" localSheetId="7" hidden="1">#REF!</definedName>
    <definedName name="XRefCopy163Row" hidden="1">#REF!</definedName>
    <definedName name="XRefCopy164" localSheetId="7" hidden="1">#REF!</definedName>
    <definedName name="XRefCopy164" hidden="1">#REF!</definedName>
    <definedName name="XRefCopy164Row" localSheetId="7" hidden="1">#REF!</definedName>
    <definedName name="XRefCopy164Row" hidden="1">#REF!</definedName>
    <definedName name="XRefCopy165" localSheetId="7" hidden="1">#REF!</definedName>
    <definedName name="XRefCopy165" hidden="1">#REF!</definedName>
    <definedName name="XRefCopy165Row" hidden="1">#REF!</definedName>
    <definedName name="XRefCopy166" localSheetId="7" hidden="1">#REF!</definedName>
    <definedName name="XRefCopy166" hidden="1">#REF!</definedName>
    <definedName name="XRefCopy166Row" hidden="1">#REF!</definedName>
    <definedName name="XRefCopy167" localSheetId="7"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7"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7"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7"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7" hidden="1">#REF!</definedName>
    <definedName name="XRefCopy19Row" hidden="1">#REF!</definedName>
    <definedName name="XRefCopy1Row" localSheetId="7" hidden="1">#REF!</definedName>
    <definedName name="XRefCopy1Row" hidden="1">#REF!</definedName>
    <definedName name="XRefCopy2" localSheetId="7" hidden="1">#REF!</definedName>
    <definedName name="XRefCopy2" hidden="1">#REF!</definedName>
    <definedName name="XRefCopy20" localSheetId="7"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7"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7"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7"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7"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7"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7"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7"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7"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7"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7" hidden="1">#REF!</definedName>
    <definedName name="XRefCopy29Row" hidden="1">#REF!</definedName>
    <definedName name="XRefCopy2Row" localSheetId="7" hidden="1">#REF!</definedName>
    <definedName name="XRefCopy2Row" hidden="1">#REF!</definedName>
    <definedName name="XRefCopy30Row" localSheetId="7" hidden="1">#REF!</definedName>
    <definedName name="XRefCopy30Row" hidden="1">#REF!</definedName>
    <definedName name="XRefCopy31Row" localSheetId="7" hidden="1">#REF!</definedName>
    <definedName name="XRefCopy31Row" hidden="1">#REF!</definedName>
    <definedName name="XRefCopy32Row" localSheetId="7" hidden="1">#REF!</definedName>
    <definedName name="XRefCopy32Row" hidden="1">#REF!</definedName>
    <definedName name="XRefCopy33Row" localSheetId="7" hidden="1">#REF!</definedName>
    <definedName name="XRefCopy33Row" hidden="1">#REF!</definedName>
    <definedName name="XRefCopy34Row" localSheetId="7" hidden="1">#REF!</definedName>
    <definedName name="XRefCopy34Row" hidden="1">#REF!</definedName>
    <definedName name="XRefCopy35Row" localSheetId="7" hidden="1">#REF!</definedName>
    <definedName name="XRefCopy35Row" hidden="1">#REF!</definedName>
    <definedName name="XRefCopy36Row" localSheetId="7" hidden="1">#REF!</definedName>
    <definedName name="XRefCopy36Row" hidden="1">#REF!</definedName>
    <definedName name="XRefCopy37Row" localSheetId="7" hidden="1">#REF!</definedName>
    <definedName name="XRefCopy37Row" hidden="1">#REF!</definedName>
    <definedName name="XRefCopy38Row" localSheetId="7" hidden="1">#REF!</definedName>
    <definedName name="XRefCopy38Row" hidden="1">#REF!</definedName>
    <definedName name="XRefCopy39Row" localSheetId="7" hidden="1">#REF!</definedName>
    <definedName name="XRefCopy39Row" hidden="1">#REF!</definedName>
    <definedName name="XRefCopy3Row" localSheetId="7" hidden="1">#REF!</definedName>
    <definedName name="XRefCopy40Row" localSheetId="7" hidden="1">#REF!</definedName>
    <definedName name="XRefCopy40Row" hidden="1">#REF!</definedName>
    <definedName name="XRefCopy41Row" localSheetId="7" hidden="1">#REF!</definedName>
    <definedName name="XRefCopy41Row" hidden="1">#REF!</definedName>
    <definedName name="XRefCopy42Row" localSheetId="7" hidden="1">#REF!</definedName>
    <definedName name="XRefCopy42Row" hidden="1">#REF!</definedName>
    <definedName name="XRefCopy43Row" localSheetId="7" hidden="1">#REF!</definedName>
    <definedName name="XRefCopy43Row" hidden="1">#REF!</definedName>
    <definedName name="XRefCopy44Row" localSheetId="7" hidden="1">#REF!</definedName>
    <definedName name="XRefCopy44Row" hidden="1">#REF!</definedName>
    <definedName name="XRefCopy45Row" localSheetId="7" hidden="1">#REF!</definedName>
    <definedName name="XRefCopy45Row" hidden="1">#REF!</definedName>
    <definedName name="XRefCopy46Row" localSheetId="7" hidden="1">#REF!</definedName>
    <definedName name="XRefCopy46Row" hidden="1">#REF!</definedName>
    <definedName name="XRefCopy47Row" localSheetId="7" hidden="1">#REF!</definedName>
    <definedName name="XRefCopy47Row" hidden="1">#REF!</definedName>
    <definedName name="XRefCopy48Row" localSheetId="7" hidden="1">#REF!</definedName>
    <definedName name="XRefCopy48Row" hidden="1">#REF!</definedName>
    <definedName name="XRefCopy49Row" localSheetId="7" hidden="1">#REF!</definedName>
    <definedName name="XRefCopy49Row" hidden="1">#REF!</definedName>
    <definedName name="XRefCopy4Row" localSheetId="7" hidden="1">#REF!</definedName>
    <definedName name="XRefCopy50Row" localSheetId="7" hidden="1">#REF!</definedName>
    <definedName name="XRefCopy50Row" hidden="1">#REF!</definedName>
    <definedName name="XRefCopy51Row" localSheetId="7" hidden="1">#REF!</definedName>
    <definedName name="XRefCopy51Row" hidden="1">#REF!</definedName>
    <definedName name="XRefCopy52Row" localSheetId="7" hidden="1">#REF!</definedName>
    <definedName name="XRefCopy52Row" hidden="1">#REF!</definedName>
    <definedName name="XRefCopy53" localSheetId="7" hidden="1">#REF!</definedName>
    <definedName name="XRefCopy53" hidden="1">#REF!</definedName>
    <definedName name="XRefCopy53Row" localSheetId="7" hidden="1">#REF!</definedName>
    <definedName name="XRefCopy53Row" hidden="1">#REF!</definedName>
    <definedName name="XRefCopy54" hidden="1">#REF!</definedName>
    <definedName name="XRefCopy54Row" localSheetId="7" hidden="1">#REF!</definedName>
    <definedName name="XRefCopy54Row" hidden="1">#REF!</definedName>
    <definedName name="XRefCopy55" hidden="1">#REF!</definedName>
    <definedName name="XRefCopy55Row" localSheetId="7" hidden="1">#REF!</definedName>
    <definedName name="XRefCopy55Row" hidden="1">#REF!</definedName>
    <definedName name="XRefCopy56" hidden="1">#REF!</definedName>
    <definedName name="XRefCopy56Row" localSheetId="7" hidden="1">#REF!</definedName>
    <definedName name="XRefCopy56Row" hidden="1">#REF!</definedName>
    <definedName name="XRefCopy57" hidden="1">#REF!</definedName>
    <definedName name="XRefCopy57Row" localSheetId="7" hidden="1">#REF!</definedName>
    <definedName name="XRefCopy57Row" hidden="1">#REF!</definedName>
    <definedName name="XRefCopy58" hidden="1">#REF!</definedName>
    <definedName name="XRefCopy58Row" localSheetId="7" hidden="1">#REF!</definedName>
    <definedName name="XRefCopy58Row" hidden="1">#REF!</definedName>
    <definedName name="XRefCopy59" hidden="1">#REF!</definedName>
    <definedName name="XRefCopy59Row" localSheetId="7" hidden="1">#REF!</definedName>
    <definedName name="XRefCopy59Row" hidden="1">#REF!</definedName>
    <definedName name="XRefCopy60" hidden="1">#REF!</definedName>
    <definedName name="XRefCopy60Row" localSheetId="7" hidden="1">#REF!</definedName>
    <definedName name="XRefCopy60Row" hidden="1">#REF!</definedName>
    <definedName name="XRefCopy61" hidden="1">#REF!</definedName>
    <definedName name="XRefCopy61Row" localSheetId="7" hidden="1">#REF!</definedName>
    <definedName name="XRefCopy61Row" hidden="1">#REF!</definedName>
    <definedName name="XRefCopy62" hidden="1">#REF!</definedName>
    <definedName name="XRefCopy62Row" localSheetId="7" hidden="1">#REF!</definedName>
    <definedName name="XRefCopy62Row" hidden="1">#REF!</definedName>
    <definedName name="XRefCopy63" hidden="1">#REF!</definedName>
    <definedName name="XRefCopy63Row" localSheetId="7" hidden="1">#REF!</definedName>
    <definedName name="XRefCopy63Row" hidden="1">#REF!</definedName>
    <definedName name="XRefCopy64" hidden="1">#REF!</definedName>
    <definedName name="XRefCopy64Row" localSheetId="7" hidden="1">#REF!</definedName>
    <definedName name="XRefCopy64Row" hidden="1">#REF!</definedName>
    <definedName name="XRefCopy65" hidden="1">#REF!</definedName>
    <definedName name="XRefCopy65Row" localSheetId="7" hidden="1">#REF!</definedName>
    <definedName name="XRefCopy65Row" hidden="1">#REF!</definedName>
    <definedName name="XRefCopy66" hidden="1">#REF!</definedName>
    <definedName name="XRefCopy66Row" localSheetId="7" hidden="1">#REF!</definedName>
    <definedName name="XRefCopy66Row" hidden="1">#REF!</definedName>
    <definedName name="XRefCopy67" hidden="1">#REF!</definedName>
    <definedName name="XRefCopy67Row" localSheetId="7" hidden="1">#REF!</definedName>
    <definedName name="XRefCopy67Row" hidden="1">#REF!</definedName>
    <definedName name="XRefCopy68" hidden="1">#REF!</definedName>
    <definedName name="XRefCopy68Row" localSheetId="7" hidden="1">#REF!</definedName>
    <definedName name="XRefCopy68Row" hidden="1">#REF!</definedName>
    <definedName name="XRefCopy69" hidden="1">#REF!</definedName>
    <definedName name="XRefCopy69Row" localSheetId="7" hidden="1">#REF!</definedName>
    <definedName name="XRefCopy69Row" hidden="1">#REF!</definedName>
    <definedName name="XRefCopy7" localSheetId="7" hidden="1">'VARIACION DEL ACTIVO NETO'!#REF!</definedName>
    <definedName name="XRefCopy70" hidden="1">#REF!</definedName>
    <definedName name="XRefCopy70Row" localSheetId="7" hidden="1">#REF!</definedName>
    <definedName name="XRefCopy70Row" hidden="1">#REF!</definedName>
    <definedName name="XRefCopy71" hidden="1">#REF!</definedName>
    <definedName name="XRefCopy71Row" localSheetId="7" hidden="1">#REF!</definedName>
    <definedName name="XRefCopy71Row" hidden="1">#REF!</definedName>
    <definedName name="XRefCopy72" hidden="1">#REF!</definedName>
    <definedName name="XRefCopy72Row" localSheetId="7" hidden="1">#REF!</definedName>
    <definedName name="XRefCopy72Row" hidden="1">#REF!</definedName>
    <definedName name="XRefCopy73" hidden="1">#REF!</definedName>
    <definedName name="XRefCopy73Row" localSheetId="7" hidden="1">#REF!</definedName>
    <definedName name="XRefCopy73Row" hidden="1">#REF!</definedName>
    <definedName name="XRefCopy74" hidden="1">#REF!</definedName>
    <definedName name="XRefCopy74Row" localSheetId="7" hidden="1">#REF!</definedName>
    <definedName name="XRefCopy74Row" hidden="1">#REF!</definedName>
    <definedName name="XRefCopy75" localSheetId="7" hidden="1">'VARIACION DEL ACTIVO NETO'!#REF!</definedName>
    <definedName name="XRefCopy75" hidden="1">#REF!</definedName>
    <definedName name="XRefCopy75Row" localSheetId="7" hidden="1">#REF!</definedName>
    <definedName name="XRefCopy75Row" hidden="1">#REF!</definedName>
    <definedName name="XRefCopy76" localSheetId="7" hidden="1">'VARIACION DEL ACTIVO NETO'!#REF!</definedName>
    <definedName name="XRefCopy76" hidden="1">#REF!</definedName>
    <definedName name="XRefCopy76Row" localSheetId="7" hidden="1">#REF!</definedName>
    <definedName name="XRefCopy76Row" hidden="1">#REF!</definedName>
    <definedName name="XRefCopy77" hidden="1">#REF!</definedName>
    <definedName name="XRefCopy77Row" localSheetId="7" hidden="1">#REF!</definedName>
    <definedName name="XRefCopy77Row" hidden="1">#REF!</definedName>
    <definedName name="XRefCopy78" hidden="1">#REF!</definedName>
    <definedName name="XRefCopy78Row" localSheetId="7" hidden="1">#REF!</definedName>
    <definedName name="XRefCopy78Row" hidden="1">#REF!</definedName>
    <definedName name="XRefCopy79" hidden="1">#REF!</definedName>
    <definedName name="XRefCopy79Row" localSheetId="7" hidden="1">#REF!</definedName>
    <definedName name="XRefCopy79Row" hidden="1">#REF!</definedName>
    <definedName name="XRefCopy7Row" localSheetId="7" hidden="1">#REF!</definedName>
    <definedName name="XRefCopy7Row" hidden="1">#REF!</definedName>
    <definedName name="XRefCopy8" localSheetId="7" hidden="1">'VARIACION DEL ACTIVO NETO'!#REF!</definedName>
    <definedName name="XRefCopy80Row" localSheetId="7" hidden="1">#REF!</definedName>
    <definedName name="XRefCopy80Row" hidden="1">#REF!</definedName>
    <definedName name="XRefCopy81Row" localSheetId="7" hidden="1">#REF!</definedName>
    <definedName name="XRefCopy81Row" hidden="1">#REF!</definedName>
    <definedName name="XRefCopy82Row" localSheetId="7" hidden="1">#REF!</definedName>
    <definedName name="XRefCopy82Row" hidden="1">#REF!</definedName>
    <definedName name="XRefCopy83Row" localSheetId="7" hidden="1">#REF!</definedName>
    <definedName name="XRefCopy83Row" hidden="1">#REF!</definedName>
    <definedName name="XRefCopy84Row" localSheetId="7" hidden="1">#REF!</definedName>
    <definedName name="XRefCopy84Row" hidden="1">#REF!</definedName>
    <definedName name="XRefCopy85" hidden="1">#REF!</definedName>
    <definedName name="XRefCopy85Row" localSheetId="7" hidden="1">#REF!</definedName>
    <definedName name="XRefCopy85Row" hidden="1">#REF!</definedName>
    <definedName name="XRefCopy86" hidden="1">#REF!</definedName>
    <definedName name="XRefCopy86Row" localSheetId="7" hidden="1">#REF!</definedName>
    <definedName name="XRefCopy86Row" hidden="1">#REF!</definedName>
    <definedName name="XRefCopy87" hidden="1">#REF!</definedName>
    <definedName name="XRefCopy87Row" localSheetId="7" hidden="1">#REF!</definedName>
    <definedName name="XRefCopy87Row" hidden="1">#REF!</definedName>
    <definedName name="XRefCopy88" hidden="1">#REF!</definedName>
    <definedName name="XRefCopy88Row" localSheetId="7" hidden="1">#REF!</definedName>
    <definedName name="XRefCopy88Row" hidden="1">#REF!</definedName>
    <definedName name="XRefCopy89" hidden="1">#REF!</definedName>
    <definedName name="XRefCopy89Row" localSheetId="7" hidden="1">#REF!</definedName>
    <definedName name="XRefCopy89Row" hidden="1">#REF!</definedName>
    <definedName name="XRefCopy8Row" localSheetId="7" hidden="1">#REF!</definedName>
    <definedName name="XRefCopy8Row" hidden="1">#REF!</definedName>
    <definedName name="XRefCopy9" localSheetId="7" hidden="1">'VARIACION DEL ACTIVO NETO'!#REF!</definedName>
    <definedName name="XRefCopy90" hidden="1">#REF!</definedName>
    <definedName name="XRefCopy90Row" localSheetId="7" hidden="1">#REF!</definedName>
    <definedName name="XRefCopy90Row" hidden="1">#REF!</definedName>
    <definedName name="XRefCopy91" hidden="1">#REF!</definedName>
    <definedName name="XRefCopy91Row" localSheetId="7" hidden="1">#REF!</definedName>
    <definedName name="XRefCopy91Row" hidden="1">#REF!</definedName>
    <definedName name="XRefCopy92" localSheetId="7" hidden="1">#REF!</definedName>
    <definedName name="XRefCopy92" hidden="1">#REF!</definedName>
    <definedName name="XRefCopy92Row" localSheetId="7" hidden="1">#REF!</definedName>
    <definedName name="XRefCopy92Row" hidden="1">#REF!</definedName>
    <definedName name="XRefCopy93" localSheetId="7" hidden="1">#REF!</definedName>
    <definedName name="XRefCopy93" hidden="1">#REF!</definedName>
    <definedName name="XRefCopy93Row" localSheetId="7" hidden="1">#REF!</definedName>
    <definedName name="XRefCopy93Row" hidden="1">#REF!</definedName>
    <definedName name="XRefCopy94" localSheetId="7" hidden="1">#REF!</definedName>
    <definedName name="XRefCopy94" hidden="1">#REF!</definedName>
    <definedName name="XRefCopy94Row" localSheetId="7" hidden="1">#REF!</definedName>
    <definedName name="XRefCopy94Row" hidden="1">#REF!</definedName>
    <definedName name="XRefCopy95" hidden="1">#REF!</definedName>
    <definedName name="XRefCopy95Row" localSheetId="7" hidden="1">#REF!</definedName>
    <definedName name="XRefCopy95Row" hidden="1">#REF!</definedName>
    <definedName name="XRefCopy96" hidden="1">#REF!</definedName>
    <definedName name="XRefCopy96Row" localSheetId="7" hidden="1">#REF!</definedName>
    <definedName name="XRefCopy96Row" hidden="1">#REF!</definedName>
    <definedName name="XRefCopy97" hidden="1">#REF!</definedName>
    <definedName name="XRefCopy97Row" localSheetId="7" hidden="1">#REF!</definedName>
    <definedName name="XRefCopy97Row" hidden="1">#REF!</definedName>
    <definedName name="XRefCopy98" hidden="1">#REF!</definedName>
    <definedName name="XRefCopy98Row" localSheetId="7" hidden="1">#REF!</definedName>
    <definedName name="XRefCopy98Row" hidden="1">#REF!</definedName>
    <definedName name="XRefCopy99" hidden="1">#REF!</definedName>
    <definedName name="XRefCopy99Row" localSheetId="7" hidden="1">#REF!</definedName>
    <definedName name="XRefCopy99Row" hidden="1">#REF!</definedName>
    <definedName name="XRefCopy9Row" localSheetId="7" hidden="1">#REF!</definedName>
    <definedName name="XRefCopy9Row" hidden="1">#REF!</definedName>
    <definedName name="XRefCopyRangeCount" localSheetId="7" hidden="1">76</definedName>
    <definedName name="XRefCopyRangeCount" hidden="1">4</definedName>
    <definedName name="XRefPaste1" hidden="1">#REF!</definedName>
    <definedName name="XRefPaste10" hidden="1">#REF!</definedName>
    <definedName name="XRefPaste100" localSheetId="7" hidden="1">#REF!</definedName>
    <definedName name="XRefPaste100" hidden="1">#REF!</definedName>
    <definedName name="XRefPaste100Row" localSheetId="7" hidden="1">#REF!</definedName>
    <definedName name="XRefPaste100Row" hidden="1">#REF!</definedName>
    <definedName name="XRefPaste101" localSheetId="7" hidden="1">#REF!</definedName>
    <definedName name="XRefPaste101" hidden="1">#REF!</definedName>
    <definedName name="XRefPaste101Row" localSheetId="7" hidden="1">#REF!</definedName>
    <definedName name="XRefPaste101Row" hidden="1">#REF!</definedName>
    <definedName name="XRefPaste102" localSheetId="7" hidden="1">#REF!</definedName>
    <definedName name="XRefPaste102" hidden="1">#REF!</definedName>
    <definedName name="XRefPaste102Row" localSheetId="7" hidden="1">#REF!</definedName>
    <definedName name="XRefPaste102Row" hidden="1">#REF!</definedName>
    <definedName name="XRefPaste103" localSheetId="7" hidden="1">#REF!</definedName>
    <definedName name="XRefPaste103" hidden="1">#REF!</definedName>
    <definedName name="XRefPaste103Row" localSheetId="7" hidden="1">#REF!</definedName>
    <definedName name="XRefPaste103Row" hidden="1">#REF!</definedName>
    <definedName name="XRefPaste104" localSheetId="7" hidden="1">#REF!</definedName>
    <definedName name="XRefPaste104" hidden="1">#REF!</definedName>
    <definedName name="XRefPaste104Row" localSheetId="7" hidden="1">#REF!</definedName>
    <definedName name="XRefPaste104Row" hidden="1">#REF!</definedName>
    <definedName name="XRefPaste105" localSheetId="7" hidden="1">#REF!</definedName>
    <definedName name="XRefPaste105" hidden="1">#REF!</definedName>
    <definedName name="XRefPaste105Row" localSheetId="7" hidden="1">#REF!</definedName>
    <definedName name="XRefPaste105Row" hidden="1">#REF!</definedName>
    <definedName name="XRefPaste106" localSheetId="7" hidden="1">#REF!</definedName>
    <definedName name="XRefPaste106" hidden="1">#REF!</definedName>
    <definedName name="XRefPaste106Row" localSheetId="7" hidden="1">#REF!</definedName>
    <definedName name="XRefPaste106Row" hidden="1">#REF!</definedName>
    <definedName name="XRefPaste107" localSheetId="7" hidden="1">#REF!</definedName>
    <definedName name="XRefPaste107" hidden="1">#REF!</definedName>
    <definedName name="XRefPaste107Row" localSheetId="7" hidden="1">#REF!</definedName>
    <definedName name="XRefPaste107Row" hidden="1">#REF!</definedName>
    <definedName name="XRefPaste108" localSheetId="7" hidden="1">#REF!</definedName>
    <definedName name="XRefPaste108" hidden="1">#REF!</definedName>
    <definedName name="XRefPaste108Row" localSheetId="7" hidden="1">#REF!</definedName>
    <definedName name="XRefPaste108Row" hidden="1">#REF!</definedName>
    <definedName name="XRefPaste109" localSheetId="7" hidden="1">#REF!</definedName>
    <definedName name="XRefPaste109" hidden="1">#REF!</definedName>
    <definedName name="XRefPaste109Row" localSheetId="7" hidden="1">#REF!</definedName>
    <definedName name="XRefPaste109Row" hidden="1">#REF!</definedName>
    <definedName name="XRefPaste10Row" localSheetId="7" hidden="1">#REF!</definedName>
    <definedName name="XRefPaste10Row" hidden="1">#REF!</definedName>
    <definedName name="XRefPaste11" hidden="1">#REF!</definedName>
    <definedName name="XRefPaste110" localSheetId="7" hidden="1">#REF!</definedName>
    <definedName name="XRefPaste110" hidden="1">#REF!</definedName>
    <definedName name="XRefPaste110Row" localSheetId="7" hidden="1">#REF!</definedName>
    <definedName name="XRefPaste110Row" hidden="1">#REF!</definedName>
    <definedName name="XRefPaste111" localSheetId="7" hidden="1">#REF!</definedName>
    <definedName name="XRefPaste111" hidden="1">#REF!</definedName>
    <definedName name="XRefPaste111Row" localSheetId="7" hidden="1">#REF!</definedName>
    <definedName name="XRefPaste111Row" hidden="1">#REF!</definedName>
    <definedName name="XRefPaste112" localSheetId="7" hidden="1">#REF!</definedName>
    <definedName name="XRefPaste112" hidden="1">#REF!</definedName>
    <definedName name="XRefPaste112Row" localSheetId="7" hidden="1">#REF!</definedName>
    <definedName name="XRefPaste112Row" hidden="1">#REF!</definedName>
    <definedName name="XRefPaste113" localSheetId="7" hidden="1">#REF!</definedName>
    <definedName name="XRefPaste113" hidden="1">#REF!</definedName>
    <definedName name="XRefPaste113Row" localSheetId="7" hidden="1">#REF!</definedName>
    <definedName name="XRefPaste113Row" hidden="1">#REF!</definedName>
    <definedName name="XRefPaste114" localSheetId="7" hidden="1">#REF!</definedName>
    <definedName name="XRefPaste114" hidden="1">#REF!</definedName>
    <definedName name="XRefPaste114Row" localSheetId="7" hidden="1">#REF!</definedName>
    <definedName name="XRefPaste114Row" hidden="1">#REF!</definedName>
    <definedName name="XRefPaste115" localSheetId="7" hidden="1">#REF!</definedName>
    <definedName name="XRefPaste115" hidden="1">#REF!</definedName>
    <definedName name="XRefPaste115Row" localSheetId="7" hidden="1">#REF!</definedName>
    <definedName name="XRefPaste115Row" hidden="1">#REF!</definedName>
    <definedName name="XRefPaste116" localSheetId="7" hidden="1">#REF!</definedName>
    <definedName name="XRefPaste116" hidden="1">#REF!</definedName>
    <definedName name="XRefPaste116Row" localSheetId="7" hidden="1">#REF!</definedName>
    <definedName name="XRefPaste116Row" hidden="1">#REF!</definedName>
    <definedName name="XRefPaste117" localSheetId="7" hidden="1">#REF!</definedName>
    <definedName name="XRefPaste117" hidden="1">#REF!</definedName>
    <definedName name="XRefPaste117Row" localSheetId="7" hidden="1">#REF!</definedName>
    <definedName name="XRefPaste117Row" hidden="1">#REF!</definedName>
    <definedName name="XRefPaste118" localSheetId="7" hidden="1">#REF!</definedName>
    <definedName name="XRefPaste118" hidden="1">#REF!</definedName>
    <definedName name="XRefPaste118Row" localSheetId="7" hidden="1">#REF!</definedName>
    <definedName name="XRefPaste118Row" hidden="1">#REF!</definedName>
    <definedName name="XRefPaste119" localSheetId="7" hidden="1">#REF!</definedName>
    <definedName name="XRefPaste119" hidden="1">#REF!</definedName>
    <definedName name="XRefPaste119Row" localSheetId="7" hidden="1">#REF!</definedName>
    <definedName name="XRefPaste119Row" hidden="1">#REF!</definedName>
    <definedName name="XRefPaste11Row" localSheetId="7" hidden="1">#REF!</definedName>
    <definedName name="XRefPaste11Row" hidden="1">#REF!</definedName>
    <definedName name="XRefPaste12" localSheetId="7" hidden="1">#REF!</definedName>
    <definedName name="XRefPaste12" hidden="1">#REF!</definedName>
    <definedName name="XRefPaste120" localSheetId="7" hidden="1">#REF!</definedName>
    <definedName name="XRefPaste120" hidden="1">#REF!</definedName>
    <definedName name="XRefPaste120Row" localSheetId="7" hidden="1">#REF!</definedName>
    <definedName name="XRefPaste120Row" hidden="1">#REF!</definedName>
    <definedName name="XRefPaste121" localSheetId="7" hidden="1">#REF!</definedName>
    <definedName name="XRefPaste121" hidden="1">#REF!</definedName>
    <definedName name="XRefPaste121Row" localSheetId="7" hidden="1">#REF!</definedName>
    <definedName name="XRefPaste121Row" hidden="1">#REF!</definedName>
    <definedName name="XRefPaste122" localSheetId="7" hidden="1">#REF!</definedName>
    <definedName name="XRefPaste122" hidden="1">#REF!</definedName>
    <definedName name="XRefPaste122Row" localSheetId="7" hidden="1">#REF!</definedName>
    <definedName name="XRefPaste122Row" hidden="1">#REF!</definedName>
    <definedName name="XRefPaste123" localSheetId="7" hidden="1">#REF!</definedName>
    <definedName name="XRefPaste123" hidden="1">#REF!</definedName>
    <definedName name="XRefPaste123Row" localSheetId="7" hidden="1">#REF!</definedName>
    <definedName name="XRefPaste123Row" hidden="1">#REF!</definedName>
    <definedName name="XRefPaste124" localSheetId="7" hidden="1">#REF!</definedName>
    <definedName name="XRefPaste124" hidden="1">#REF!</definedName>
    <definedName name="XRefPaste124Row" localSheetId="7" hidden="1">#REF!</definedName>
    <definedName name="XRefPaste124Row" hidden="1">#REF!</definedName>
    <definedName name="XRefPaste125" localSheetId="7" hidden="1">#REF!</definedName>
    <definedName name="XRefPaste125" hidden="1">#REF!</definedName>
    <definedName name="XRefPaste125Row" localSheetId="7" hidden="1">#REF!</definedName>
    <definedName name="XRefPaste125Row" hidden="1">#REF!</definedName>
    <definedName name="XRefPaste126" localSheetId="7" hidden="1">#REF!</definedName>
    <definedName name="XRefPaste126" hidden="1">#REF!</definedName>
    <definedName name="XRefPaste126Row" localSheetId="7" hidden="1">#REF!</definedName>
    <definedName name="XRefPaste126Row" hidden="1">#REF!</definedName>
    <definedName name="XRefPaste127" localSheetId="7" hidden="1">#REF!</definedName>
    <definedName name="XRefPaste127" hidden="1">#REF!</definedName>
    <definedName name="XRefPaste127Row" localSheetId="7" hidden="1">#REF!</definedName>
    <definedName name="XRefPaste127Row" hidden="1">#REF!</definedName>
    <definedName name="XRefPaste128" localSheetId="7" hidden="1">#REF!</definedName>
    <definedName name="XRefPaste128" hidden="1">#REF!</definedName>
    <definedName name="XRefPaste128Row" localSheetId="7" hidden="1">#REF!</definedName>
    <definedName name="XRefPaste128Row" hidden="1">#REF!</definedName>
    <definedName name="XRefPaste129" localSheetId="7" hidden="1">#REF!</definedName>
    <definedName name="XRefPaste129" hidden="1">#REF!</definedName>
    <definedName name="XRefPaste129Row" localSheetId="7" hidden="1">#REF!</definedName>
    <definedName name="XRefPaste129Row" hidden="1">#REF!</definedName>
    <definedName name="XRefPaste12Row" localSheetId="7" hidden="1">#REF!</definedName>
    <definedName name="XRefPaste12Row" hidden="1">#REF!</definedName>
    <definedName name="XRefPaste130" localSheetId="7" hidden="1">#REF!</definedName>
    <definedName name="XRefPaste130" hidden="1">#REF!</definedName>
    <definedName name="XRefPaste130Row" localSheetId="7" hidden="1">#REF!</definedName>
    <definedName name="XRefPaste130Row" hidden="1">#REF!</definedName>
    <definedName name="XRefPaste131" localSheetId="7" hidden="1">#REF!</definedName>
    <definedName name="XRefPaste131" hidden="1">#REF!</definedName>
    <definedName name="XRefPaste131Row" localSheetId="7" hidden="1">#REF!</definedName>
    <definedName name="XRefPaste131Row" hidden="1">#REF!</definedName>
    <definedName name="XRefPaste132" localSheetId="7" hidden="1">#REF!</definedName>
    <definedName name="XRefPaste132" hidden="1">#REF!</definedName>
    <definedName name="XRefPaste132Row" localSheetId="7" hidden="1">#REF!</definedName>
    <definedName name="XRefPaste132Row" hidden="1">#REF!</definedName>
    <definedName name="XRefPaste133" localSheetId="7" hidden="1">#REF!</definedName>
    <definedName name="XRefPaste133" hidden="1">#REF!</definedName>
    <definedName name="XRefPaste133Row" localSheetId="7" hidden="1">#REF!</definedName>
    <definedName name="XRefPaste133Row" hidden="1">#REF!</definedName>
    <definedName name="XRefPaste134" localSheetId="7" hidden="1">#REF!</definedName>
    <definedName name="XRefPaste134" hidden="1">#REF!</definedName>
    <definedName name="XRefPaste134Row" localSheetId="7" hidden="1">#REF!</definedName>
    <definedName name="XRefPaste134Row" hidden="1">#REF!</definedName>
    <definedName name="XRefPaste135" localSheetId="7" hidden="1">#REF!</definedName>
    <definedName name="XRefPaste135" hidden="1">#REF!</definedName>
    <definedName name="XRefPaste135Row" localSheetId="7" hidden="1">#REF!</definedName>
    <definedName name="XRefPaste135Row" hidden="1">#REF!</definedName>
    <definedName name="XRefPaste136" localSheetId="7" hidden="1">#REF!</definedName>
    <definedName name="XRefPaste136" hidden="1">#REF!</definedName>
    <definedName name="XRefPaste136Row" localSheetId="7" hidden="1">#REF!</definedName>
    <definedName name="XRefPaste136Row" hidden="1">#REF!</definedName>
    <definedName name="XRefPaste137" localSheetId="7" hidden="1">#REF!</definedName>
    <definedName name="XRefPaste137" hidden="1">#REF!</definedName>
    <definedName name="XRefPaste137Row" localSheetId="7" hidden="1">#REF!</definedName>
    <definedName name="XRefPaste137Row" hidden="1">#REF!</definedName>
    <definedName name="XRefPaste138" localSheetId="7" hidden="1">#REF!</definedName>
    <definedName name="XRefPaste138" hidden="1">#REF!</definedName>
    <definedName name="XRefPaste138Row" localSheetId="7" hidden="1">#REF!</definedName>
    <definedName name="XRefPaste138Row" hidden="1">#REF!</definedName>
    <definedName name="XRefPaste139" localSheetId="7" hidden="1">#REF!</definedName>
    <definedName name="XRefPaste139" hidden="1">#REF!</definedName>
    <definedName name="XRefPaste139Row" localSheetId="7" hidden="1">#REF!</definedName>
    <definedName name="XRefPaste139Row" hidden="1">#REF!</definedName>
    <definedName name="XRefPaste13Row" localSheetId="7" hidden="1">#REF!</definedName>
    <definedName name="XRefPaste13Row" hidden="1">#REF!</definedName>
    <definedName name="XRefPaste14" localSheetId="7" hidden="1">#REF!</definedName>
    <definedName name="XRefPaste140" localSheetId="7" hidden="1">#REF!</definedName>
    <definedName name="XRefPaste140" hidden="1">#REF!</definedName>
    <definedName name="XRefPaste140Row" localSheetId="7" hidden="1">#REF!</definedName>
    <definedName name="XRefPaste140Row" hidden="1">#REF!</definedName>
    <definedName name="XRefPaste141" localSheetId="7" hidden="1">#REF!</definedName>
    <definedName name="XRefPaste141" hidden="1">#REF!</definedName>
    <definedName name="XRefPaste141Row" localSheetId="7" hidden="1">#REF!</definedName>
    <definedName name="XRefPaste141Row" hidden="1">#REF!</definedName>
    <definedName name="XRefPaste142" localSheetId="7" hidden="1">#REF!</definedName>
    <definedName name="XRefPaste142" hidden="1">#REF!</definedName>
    <definedName name="XRefPaste142Row" localSheetId="7" hidden="1">#REF!</definedName>
    <definedName name="XRefPaste142Row" hidden="1">#REF!</definedName>
    <definedName name="XRefPaste143" localSheetId="7" hidden="1">#REF!</definedName>
    <definedName name="XRefPaste143" hidden="1">#REF!</definedName>
    <definedName name="XRefPaste143Row" localSheetId="7" hidden="1">#REF!</definedName>
    <definedName name="XRefPaste143Row" hidden="1">#REF!</definedName>
    <definedName name="XRefPaste144" localSheetId="7" hidden="1">#REF!</definedName>
    <definedName name="XRefPaste144" hidden="1">#REF!</definedName>
    <definedName name="XRefPaste144Row" localSheetId="7" hidden="1">#REF!</definedName>
    <definedName name="XRefPaste144Row" hidden="1">#REF!</definedName>
    <definedName name="XRefPaste145" localSheetId="7" hidden="1">#REF!</definedName>
    <definedName name="XRefPaste145" hidden="1">#REF!</definedName>
    <definedName name="XRefPaste145Row" localSheetId="7" hidden="1">#REF!</definedName>
    <definedName name="XRefPaste145Row" hidden="1">#REF!</definedName>
    <definedName name="XRefPaste146" localSheetId="7" hidden="1">#REF!</definedName>
    <definedName name="XRefPaste146" hidden="1">#REF!</definedName>
    <definedName name="XRefPaste146Row" localSheetId="7" hidden="1">#REF!</definedName>
    <definedName name="XRefPaste146Row" hidden="1">#REF!</definedName>
    <definedName name="XRefPaste147" localSheetId="7" hidden="1">#REF!</definedName>
    <definedName name="XRefPaste147" hidden="1">#REF!</definedName>
    <definedName name="XRefPaste147Row" localSheetId="7" hidden="1">#REF!</definedName>
    <definedName name="XRefPaste147Row" hidden="1">#REF!</definedName>
    <definedName name="XRefPaste148" localSheetId="7" hidden="1">#REF!</definedName>
    <definedName name="XRefPaste148" hidden="1">#REF!</definedName>
    <definedName name="XRefPaste148Row" localSheetId="7" hidden="1">#REF!</definedName>
    <definedName name="XRefPaste148Row" hidden="1">#REF!</definedName>
    <definedName name="XRefPaste14Row" localSheetId="7" hidden="1">#REF!</definedName>
    <definedName name="XRefPaste14Row" hidden="1">#REF!</definedName>
    <definedName name="XRefPaste15" hidden="1">#REF!</definedName>
    <definedName name="XRefPaste15Row" localSheetId="7" hidden="1">#REF!</definedName>
    <definedName name="XRefPaste15Row" hidden="1">#REF!</definedName>
    <definedName name="XRefPaste16" hidden="1">#REF!</definedName>
    <definedName name="XRefPaste16Row" localSheetId="7" hidden="1">#REF!</definedName>
    <definedName name="XRefPaste17" hidden="1">#REF!</definedName>
    <definedName name="XRefPaste17Row" localSheetId="7" hidden="1">#REF!</definedName>
    <definedName name="XRefPaste17Row" hidden="1">#REF!</definedName>
    <definedName name="XRefPaste18" localSheetId="7" hidden="1">'VARIACION DEL ACTIVO NETO'!#REF!</definedName>
    <definedName name="XRefPaste18" hidden="1">#REF!</definedName>
    <definedName name="XRefPaste18Row" localSheetId="7" hidden="1">#REF!</definedName>
    <definedName name="XRefPaste18Row" hidden="1">#REF!</definedName>
    <definedName name="XRefPaste19" localSheetId="7" hidden="1">#REF!</definedName>
    <definedName name="XRefPaste19" hidden="1">#REF!</definedName>
    <definedName name="XRefPaste19Row" localSheetId="7" hidden="1">#REF!</definedName>
    <definedName name="XRefPaste19Row" hidden="1">#REF!</definedName>
    <definedName name="XRefPaste1Row" localSheetId="7" hidden="1">#REF!</definedName>
    <definedName name="XRefPaste1Row" hidden="1">#REF!</definedName>
    <definedName name="XRefPaste20" localSheetId="7" hidden="1">#REF!</definedName>
    <definedName name="XRefPaste20" hidden="1">#REF!</definedName>
    <definedName name="XRefPaste20Row" localSheetId="7" hidden="1">#REF!</definedName>
    <definedName name="XRefPaste21" localSheetId="7" hidden="1">#REF!</definedName>
    <definedName name="XRefPaste21" hidden="1">#REF!</definedName>
    <definedName name="XRefPaste21Row" localSheetId="7" hidden="1">#REF!</definedName>
    <definedName name="XRefPaste21Row" hidden="1">#REF!</definedName>
    <definedName name="XRefPaste22" localSheetId="7" hidden="1">#REF!</definedName>
    <definedName name="XRefPaste22" hidden="1">#REF!</definedName>
    <definedName name="XRefPaste22Row" localSheetId="7" hidden="1">#REF!</definedName>
    <definedName name="XRefPaste23" localSheetId="7" hidden="1">#REF!</definedName>
    <definedName name="XRefPaste23" hidden="1">#REF!</definedName>
    <definedName name="XRefPaste23Row" localSheetId="7" hidden="1">#REF!</definedName>
    <definedName name="XRefPaste24" localSheetId="7" hidden="1">#REF!</definedName>
    <definedName name="XRefPaste24" hidden="1">#REF!</definedName>
    <definedName name="XRefPaste24Row" localSheetId="7" hidden="1">#REF!</definedName>
    <definedName name="XRefPaste24Row" hidden="1">#REF!</definedName>
    <definedName name="XRefPaste25" localSheetId="7" hidden="1">#REF!</definedName>
    <definedName name="XRefPaste25" hidden="1">#REF!</definedName>
    <definedName name="XRefPaste25Row" localSheetId="7" hidden="1">#REF!</definedName>
    <definedName name="XRefPaste25Row" hidden="1">#REF!</definedName>
    <definedName name="XRefPaste26" localSheetId="7" hidden="1">#REF!</definedName>
    <definedName name="XRefPaste26" hidden="1">#REF!</definedName>
    <definedName name="XRefPaste26Row" localSheetId="7" hidden="1">#REF!</definedName>
    <definedName name="XRefPaste26Row" hidden="1">#REF!</definedName>
    <definedName name="XRefPaste27" localSheetId="7" hidden="1">#REF!</definedName>
    <definedName name="XRefPaste27" hidden="1">#REF!</definedName>
    <definedName name="XRefPaste27Row" localSheetId="7" hidden="1">#REF!</definedName>
    <definedName name="XRefPaste27Row" hidden="1">#REF!</definedName>
    <definedName name="XRefPaste28" localSheetId="7" hidden="1">#REF!</definedName>
    <definedName name="XRefPaste28" hidden="1">#REF!</definedName>
    <definedName name="XRefPaste28Row" localSheetId="7" hidden="1">#REF!</definedName>
    <definedName name="XRefPaste28Row" hidden="1">#REF!</definedName>
    <definedName name="XRefPaste29" localSheetId="7" hidden="1">#REF!</definedName>
    <definedName name="XRefPaste29" hidden="1">#REF!</definedName>
    <definedName name="XRefPaste29Row" localSheetId="7" hidden="1">#REF!</definedName>
    <definedName name="XRefPaste29Row" hidden="1">#REF!</definedName>
    <definedName name="XRefPaste2Row" localSheetId="7" hidden="1">#REF!</definedName>
    <definedName name="XRefPaste2Row" hidden="1">#REF!</definedName>
    <definedName name="XRefPaste30" localSheetId="7" hidden="1">#REF!</definedName>
    <definedName name="XRefPaste30" hidden="1">#REF!</definedName>
    <definedName name="XRefPaste30Row" localSheetId="7" hidden="1">#REF!</definedName>
    <definedName name="XRefPaste31" localSheetId="7" hidden="1">#REF!</definedName>
    <definedName name="XRefPaste31" hidden="1">#REF!</definedName>
    <definedName name="XRefPaste31Row" localSheetId="7" hidden="1">#REF!</definedName>
    <definedName name="XRefPaste32" localSheetId="7" hidden="1">#REF!</definedName>
    <definedName name="XRefPaste32" hidden="1">#REF!</definedName>
    <definedName name="XRefPaste32Row" localSheetId="7" hidden="1">#REF!</definedName>
    <definedName name="XRefPaste32Row" hidden="1">#REF!</definedName>
    <definedName name="XRefPaste33" hidden="1">#REF!</definedName>
    <definedName name="XRefPaste33Row" localSheetId="7" hidden="1">#REF!</definedName>
    <definedName name="XRefPaste33Row" hidden="1">#REF!</definedName>
    <definedName name="XRefPaste34" localSheetId="7" hidden="1">#REF!</definedName>
    <definedName name="XRefPaste34" hidden="1">#REF!</definedName>
    <definedName name="XRefPaste34Row" localSheetId="7" hidden="1">#REF!</definedName>
    <definedName name="XRefPaste34Row" hidden="1">#REF!</definedName>
    <definedName name="XRefPaste35" hidden="1">#REF!</definedName>
    <definedName name="XRefPaste35Row" localSheetId="7" hidden="1">#REF!</definedName>
    <definedName name="XRefPaste35Row" hidden="1">#REF!</definedName>
    <definedName name="XRefPaste36" localSheetId="7" hidden="1">#REF!</definedName>
    <definedName name="XRefPaste36" hidden="1">#REF!</definedName>
    <definedName name="XRefPaste36Row" localSheetId="7" hidden="1">#REF!</definedName>
    <definedName name="XRefPaste36Row" hidden="1">#REF!</definedName>
    <definedName name="XRefPaste37" localSheetId="7" hidden="1">#REF!</definedName>
    <definedName name="XRefPaste37" hidden="1">#REF!</definedName>
    <definedName name="XRefPaste37Row" localSheetId="7" hidden="1">#REF!</definedName>
    <definedName name="XRefPaste37Row" hidden="1">#REF!</definedName>
    <definedName name="XRefPaste38" localSheetId="7" hidden="1">#REF!</definedName>
    <definedName name="XRefPaste38" hidden="1">#REF!</definedName>
    <definedName name="XRefPaste38Row" localSheetId="7" hidden="1">#REF!</definedName>
    <definedName name="XRefPaste38Row" hidden="1">#REF!</definedName>
    <definedName name="XRefPaste39" localSheetId="7" hidden="1">#REF!</definedName>
    <definedName name="XRefPaste39" hidden="1">#REF!</definedName>
    <definedName name="XRefPaste39Row" localSheetId="7" hidden="1">#REF!</definedName>
    <definedName name="XRefPaste39Row" hidden="1">#REF!</definedName>
    <definedName name="XRefPaste3Row" localSheetId="7" hidden="1">#REF!</definedName>
    <definedName name="XRefPaste40" localSheetId="7" hidden="1">#REF!</definedName>
    <definedName name="XRefPaste40" hidden="1">#REF!</definedName>
    <definedName name="XRefPaste40Row" localSheetId="7" hidden="1">#REF!</definedName>
    <definedName name="XRefPaste40Row" hidden="1">#REF!</definedName>
    <definedName name="XRefPaste41" localSheetId="7" hidden="1">#REF!</definedName>
    <definedName name="XRefPaste41" hidden="1">#REF!</definedName>
    <definedName name="XRefPaste41Row" localSheetId="7" hidden="1">#REF!</definedName>
    <definedName name="XRefPaste41Row" hidden="1">#REF!</definedName>
    <definedName name="XRefPaste42" localSheetId="7" hidden="1">#REF!</definedName>
    <definedName name="XRefPaste42" hidden="1">#REF!</definedName>
    <definedName name="XRefPaste42Row" localSheetId="7" hidden="1">#REF!</definedName>
    <definedName name="XRefPaste42Row" hidden="1">#REF!</definedName>
    <definedName name="XRefPaste43" localSheetId="7" hidden="1">#REF!</definedName>
    <definedName name="XRefPaste43" hidden="1">#REF!</definedName>
    <definedName name="XRefPaste43Row" localSheetId="7" hidden="1">#REF!</definedName>
    <definedName name="XRefPaste43Row" hidden="1">#REF!</definedName>
    <definedName name="XRefPaste44" localSheetId="7" hidden="1">#REF!</definedName>
    <definedName name="XRefPaste44" hidden="1">#REF!</definedName>
    <definedName name="XRefPaste44Row" localSheetId="7" hidden="1">#REF!</definedName>
    <definedName name="XRefPaste44Row" hidden="1">#REF!</definedName>
    <definedName name="XRefPaste45" localSheetId="7" hidden="1">#REF!</definedName>
    <definedName name="XRefPaste45" hidden="1">#REF!</definedName>
    <definedName name="XRefPaste45Row" localSheetId="7" hidden="1">#REF!</definedName>
    <definedName name="XRefPaste45Row" hidden="1">#REF!</definedName>
    <definedName name="XRefPaste46" localSheetId="7" hidden="1">#REF!</definedName>
    <definedName name="XRefPaste46" hidden="1">#REF!</definedName>
    <definedName name="XRefPaste46Row" localSheetId="7" hidden="1">#REF!</definedName>
    <definedName name="XRefPaste46Row" hidden="1">#REF!</definedName>
    <definedName name="XRefPaste47" localSheetId="7" hidden="1">#REF!</definedName>
    <definedName name="XRefPaste47" hidden="1">#REF!</definedName>
    <definedName name="XRefPaste47Row" localSheetId="7" hidden="1">#REF!</definedName>
    <definedName name="XRefPaste47Row" hidden="1">#REF!</definedName>
    <definedName name="XRefPaste48" localSheetId="7" hidden="1">#REF!</definedName>
    <definedName name="XRefPaste48" hidden="1">#REF!</definedName>
    <definedName name="XRefPaste48Row" localSheetId="7" hidden="1">#REF!</definedName>
    <definedName name="XRefPaste48Row" hidden="1">#REF!</definedName>
    <definedName name="XRefPaste49" localSheetId="7" hidden="1">#REF!</definedName>
    <definedName name="XRefPaste49" hidden="1">#REF!</definedName>
    <definedName name="XRefPaste49Row" localSheetId="7" hidden="1">#REF!</definedName>
    <definedName name="XRefPaste49Row" hidden="1">#REF!</definedName>
    <definedName name="XRefPaste4Row" localSheetId="7" hidden="1">#REF!</definedName>
    <definedName name="XRefPaste4Row" hidden="1">#REF!</definedName>
    <definedName name="XRefPaste5" localSheetId="7" hidden="1">'VARIACION DEL ACTIVO NETO'!#REF!</definedName>
    <definedName name="XRefPaste50" localSheetId="7" hidden="1">#REF!</definedName>
    <definedName name="XRefPaste50" hidden="1">#REF!</definedName>
    <definedName name="XRefPaste50Row" localSheetId="7" hidden="1">#REF!</definedName>
    <definedName name="XRefPaste50Row" hidden="1">#REF!</definedName>
    <definedName name="XRefPaste51" localSheetId="7" hidden="1">#REF!</definedName>
    <definedName name="XRefPaste51" hidden="1">#REF!</definedName>
    <definedName name="XRefPaste51Row" localSheetId="7" hidden="1">#REF!</definedName>
    <definedName name="XRefPaste51Row" hidden="1">#REF!</definedName>
    <definedName name="XRefPaste52" localSheetId="7" hidden="1">#REF!</definedName>
    <definedName name="XRefPaste52" hidden="1">#REF!</definedName>
    <definedName name="XRefPaste52Row" localSheetId="7" hidden="1">#REF!</definedName>
    <definedName name="XRefPaste52Row" hidden="1">#REF!</definedName>
    <definedName name="XRefPaste53" localSheetId="7" hidden="1">#REF!</definedName>
    <definedName name="XRefPaste53" hidden="1">#REF!</definedName>
    <definedName name="XRefPaste53Row" localSheetId="7" hidden="1">#REF!</definedName>
    <definedName name="XRefPaste53Row" hidden="1">#REF!</definedName>
    <definedName name="XRefPaste54" localSheetId="7" hidden="1">#REF!</definedName>
    <definedName name="XRefPaste54" hidden="1">#REF!</definedName>
    <definedName name="XRefPaste54Row" localSheetId="7" hidden="1">#REF!</definedName>
    <definedName name="XRefPaste54Row" hidden="1">#REF!</definedName>
    <definedName name="XRefPaste55" localSheetId="7" hidden="1">#REF!</definedName>
    <definedName name="XRefPaste55" hidden="1">#REF!</definedName>
    <definedName name="XRefPaste55Row" localSheetId="7" hidden="1">#REF!</definedName>
    <definedName name="XRefPaste55Row" hidden="1">#REF!</definedName>
    <definedName name="XRefPaste56" localSheetId="7" hidden="1">#REF!</definedName>
    <definedName name="XRefPaste56" hidden="1">#REF!</definedName>
    <definedName name="XRefPaste56Row" localSheetId="7" hidden="1">#REF!</definedName>
    <definedName name="XRefPaste56Row" hidden="1">#REF!</definedName>
    <definedName name="XRefPaste57" localSheetId="7" hidden="1">#REF!</definedName>
    <definedName name="XRefPaste57" hidden="1">#REF!</definedName>
    <definedName name="XRefPaste57Row" localSheetId="7" hidden="1">#REF!</definedName>
    <definedName name="XRefPaste57Row" hidden="1">#REF!</definedName>
    <definedName name="XRefPaste58" hidden="1">#REF!</definedName>
    <definedName name="XRefPaste58Row" localSheetId="7" hidden="1">#REF!</definedName>
    <definedName name="XRefPaste58Row" hidden="1">#REF!</definedName>
    <definedName name="XRefPaste59" hidden="1">#REF!</definedName>
    <definedName name="XRefPaste59Row" localSheetId="7" hidden="1">#REF!</definedName>
    <definedName name="XRefPaste59Row" hidden="1">#REF!</definedName>
    <definedName name="XRefPaste5Row" localSheetId="7" hidden="1">#REF!</definedName>
    <definedName name="XRefPaste5Row" hidden="1">#REF!</definedName>
    <definedName name="XRefPaste6" localSheetId="7" hidden="1">#REF!</definedName>
    <definedName name="XRefPaste60" hidden="1">#REF!</definedName>
    <definedName name="XRefPaste60Row" localSheetId="7" hidden="1">#REF!</definedName>
    <definedName name="XRefPaste60Row" hidden="1">#REF!</definedName>
    <definedName name="XRefPaste61" hidden="1">#REF!</definedName>
    <definedName name="XRefPaste61Row" localSheetId="7" hidden="1">#REF!</definedName>
    <definedName name="XRefPaste61Row" hidden="1">#REF!</definedName>
    <definedName name="XRefPaste62" hidden="1">#REF!</definedName>
    <definedName name="XRefPaste62Row" localSheetId="7" hidden="1">#REF!</definedName>
    <definedName name="XRefPaste62Row" hidden="1">#REF!</definedName>
    <definedName name="XRefPaste63" hidden="1">#REF!</definedName>
    <definedName name="XRefPaste63Row" localSheetId="7" hidden="1">#REF!</definedName>
    <definedName name="XRefPaste63Row" hidden="1">#REF!</definedName>
    <definedName name="XRefPaste64" localSheetId="7" hidden="1">#REF!</definedName>
    <definedName name="XRefPaste64" hidden="1">#REF!</definedName>
    <definedName name="XRefPaste64Row" localSheetId="7" hidden="1">#REF!</definedName>
    <definedName name="XRefPaste64Row" hidden="1">#REF!</definedName>
    <definedName name="XRefPaste65" hidden="1">#REF!</definedName>
    <definedName name="XRefPaste65Row" localSheetId="7" hidden="1">#REF!</definedName>
    <definedName name="XRefPaste65Row" hidden="1">#REF!</definedName>
    <definedName name="XRefPaste66" hidden="1">#REF!</definedName>
    <definedName name="XRefPaste66Row" localSheetId="7" hidden="1">#REF!</definedName>
    <definedName name="XRefPaste66Row" hidden="1">#REF!</definedName>
    <definedName name="XRefPaste67" localSheetId="7" hidden="1">#REF!</definedName>
    <definedName name="XRefPaste67" hidden="1">#REF!</definedName>
    <definedName name="XRefPaste67Row" localSheetId="7" hidden="1">#REF!</definedName>
    <definedName name="XRefPaste67Row" hidden="1">#REF!</definedName>
    <definedName name="XRefPaste68" hidden="1">#REF!</definedName>
    <definedName name="XRefPaste68Row" localSheetId="7" hidden="1">#REF!</definedName>
    <definedName name="XRefPaste68Row" hidden="1">#REF!</definedName>
    <definedName name="XRefPaste69" hidden="1">#REF!</definedName>
    <definedName name="XRefPaste69Row" localSheetId="7" hidden="1">#REF!</definedName>
    <definedName name="XRefPaste69Row" hidden="1">#REF!</definedName>
    <definedName name="XRefPaste6Row" localSheetId="7" hidden="1">#REF!</definedName>
    <definedName name="XRefPaste6Row" hidden="1">#REF!</definedName>
    <definedName name="XRefPaste7" localSheetId="7" hidden="1">#REF!</definedName>
    <definedName name="XRefPaste7" hidden="1">#REF!</definedName>
    <definedName name="XRefPaste70" hidden="1">#REF!</definedName>
    <definedName name="XRefPaste70Row" localSheetId="7" hidden="1">#REF!</definedName>
    <definedName name="XRefPaste70Row" hidden="1">#REF!</definedName>
    <definedName name="XRefPaste71" hidden="1">#REF!</definedName>
    <definedName name="XRefPaste71Row" localSheetId="7" hidden="1">#REF!</definedName>
    <definedName name="XRefPaste71Row" hidden="1">#REF!</definedName>
    <definedName name="XRefPaste72" localSheetId="7" hidden="1">#REF!</definedName>
    <definedName name="XRefPaste72" hidden="1">#REF!</definedName>
    <definedName name="XRefPaste72Row" localSheetId="7" hidden="1">#REF!</definedName>
    <definedName name="XRefPaste72Row" hidden="1">#REF!</definedName>
    <definedName name="XRefPaste73" localSheetId="7" hidden="1">#REF!</definedName>
    <definedName name="XRefPaste73" hidden="1">#REF!</definedName>
    <definedName name="XRefPaste73Row" localSheetId="7" hidden="1">#REF!</definedName>
    <definedName name="XRefPaste73Row" hidden="1">#REF!</definedName>
    <definedName name="XRefPaste74" localSheetId="7" hidden="1">#REF!</definedName>
    <definedName name="XRefPaste74" hidden="1">#REF!</definedName>
    <definedName name="XRefPaste74Row" localSheetId="7" hidden="1">#REF!</definedName>
    <definedName name="XRefPaste74Row" hidden="1">#REF!</definedName>
    <definedName name="XRefPaste75" localSheetId="7" hidden="1">#REF!</definedName>
    <definedName name="XRefPaste75" hidden="1">#REF!</definedName>
    <definedName name="XRefPaste75Row" localSheetId="7" hidden="1">#REF!</definedName>
    <definedName name="XRefPaste75Row" hidden="1">#REF!</definedName>
    <definedName name="XRefPaste76" localSheetId="7" hidden="1">#REF!</definedName>
    <definedName name="XRefPaste76" hidden="1">#REF!</definedName>
    <definedName name="XRefPaste76Row" localSheetId="7" hidden="1">#REF!</definedName>
    <definedName name="XRefPaste76Row" hidden="1">#REF!</definedName>
    <definedName name="XRefPaste77" localSheetId="7" hidden="1">#REF!</definedName>
    <definedName name="XRefPaste77" hidden="1">#REF!</definedName>
    <definedName name="XRefPaste77Row" localSheetId="7" hidden="1">#REF!</definedName>
    <definedName name="XRefPaste77Row" hidden="1">#REF!</definedName>
    <definedName name="XRefPaste78" localSheetId="7" hidden="1">#REF!</definedName>
    <definedName name="XRefPaste78" hidden="1">#REF!</definedName>
    <definedName name="XRefPaste78Row" localSheetId="7" hidden="1">#REF!</definedName>
    <definedName name="XRefPaste78Row" hidden="1">#REF!</definedName>
    <definedName name="XRefPaste79" localSheetId="7" hidden="1">#REF!</definedName>
    <definedName name="XRefPaste79" hidden="1">#REF!</definedName>
    <definedName name="XRefPaste79Row" localSheetId="7" hidden="1">#REF!</definedName>
    <definedName name="XRefPaste79Row" hidden="1">#REF!</definedName>
    <definedName name="XRefPaste7Row" localSheetId="7" hidden="1">#REF!</definedName>
    <definedName name="XRefPaste7Row" hidden="1">#REF!</definedName>
    <definedName name="XRefPaste8" localSheetId="7" hidden="1">#REF!</definedName>
    <definedName name="XRefPaste8" hidden="1">#REF!</definedName>
    <definedName name="XRefPaste80" localSheetId="7" hidden="1">#REF!</definedName>
    <definedName name="XRefPaste80" hidden="1">#REF!</definedName>
    <definedName name="XRefPaste80Row" localSheetId="7" hidden="1">#REF!</definedName>
    <definedName name="XRefPaste80Row" hidden="1">#REF!</definedName>
    <definedName name="XRefPaste81" localSheetId="7" hidden="1">#REF!</definedName>
    <definedName name="XRefPaste81" hidden="1">#REF!</definedName>
    <definedName name="XRefPaste81Row" localSheetId="7" hidden="1">#REF!</definedName>
    <definedName name="XRefPaste81Row" hidden="1">#REF!</definedName>
    <definedName name="XRefPaste82" localSheetId="7" hidden="1">#REF!</definedName>
    <definedName name="XRefPaste82" hidden="1">#REF!</definedName>
    <definedName name="XRefPaste82Row" localSheetId="7" hidden="1">#REF!</definedName>
    <definedName name="XRefPaste82Row" hidden="1">#REF!</definedName>
    <definedName name="XRefPaste83" localSheetId="7" hidden="1">#REF!</definedName>
    <definedName name="XRefPaste83" hidden="1">#REF!</definedName>
    <definedName name="XRefPaste83Row" localSheetId="7" hidden="1">#REF!</definedName>
    <definedName name="XRefPaste83Row" hidden="1">#REF!</definedName>
    <definedName name="XRefPaste84" localSheetId="7" hidden="1">#REF!</definedName>
    <definedName name="XRefPaste84" hidden="1">#REF!</definedName>
    <definedName name="XRefPaste84Row" localSheetId="7" hidden="1">#REF!</definedName>
    <definedName name="XRefPaste84Row" hidden="1">#REF!</definedName>
    <definedName name="XRefPaste85" localSheetId="7" hidden="1">#REF!</definedName>
    <definedName name="XRefPaste85" hidden="1">#REF!</definedName>
    <definedName name="XRefPaste85Row" localSheetId="7" hidden="1">#REF!</definedName>
    <definedName name="XRefPaste85Row" hidden="1">#REF!</definedName>
    <definedName name="XRefPaste86" localSheetId="7" hidden="1">#REF!</definedName>
    <definedName name="XRefPaste86" hidden="1">#REF!</definedName>
    <definedName name="XRefPaste86Row" localSheetId="7" hidden="1">#REF!</definedName>
    <definedName name="XRefPaste86Row" hidden="1">#REF!</definedName>
    <definedName name="XRefPaste87" localSheetId="7" hidden="1">#REF!</definedName>
    <definedName name="XRefPaste87" hidden="1">#REF!</definedName>
    <definedName name="XRefPaste87Row" localSheetId="7" hidden="1">#REF!</definedName>
    <definedName name="XRefPaste87Row" hidden="1">#REF!</definedName>
    <definedName name="XRefPaste88" localSheetId="7" hidden="1">#REF!</definedName>
    <definedName name="XRefPaste88" hidden="1">#REF!</definedName>
    <definedName name="XRefPaste88Row" localSheetId="7" hidden="1">#REF!</definedName>
    <definedName name="XRefPaste88Row" hidden="1">#REF!</definedName>
    <definedName name="XRefPaste89" localSheetId="7" hidden="1">#REF!</definedName>
    <definedName name="XRefPaste89" hidden="1">#REF!</definedName>
    <definedName name="XRefPaste89Row" localSheetId="7" hidden="1">#REF!</definedName>
    <definedName name="XRefPaste89Row" hidden="1">#REF!</definedName>
    <definedName name="XRefPaste8Row" localSheetId="7" hidden="1">#REF!</definedName>
    <definedName name="XRefPaste8Row" hidden="1">#REF!</definedName>
    <definedName name="XRefPaste9" hidden="1">#REF!</definedName>
    <definedName name="XRefPaste90" localSheetId="7" hidden="1">#REF!</definedName>
    <definedName name="XRefPaste90" hidden="1">#REF!</definedName>
    <definedName name="XRefPaste90Row" localSheetId="7" hidden="1">#REF!</definedName>
    <definedName name="XRefPaste90Row" hidden="1">#REF!</definedName>
    <definedName name="XRefPaste91" localSheetId="7" hidden="1">#REF!</definedName>
    <definedName name="XRefPaste91" hidden="1">#REF!</definedName>
    <definedName name="XRefPaste91Row" localSheetId="7" hidden="1">#REF!</definedName>
    <definedName name="XRefPaste91Row" hidden="1">#REF!</definedName>
    <definedName name="XRefPaste92" localSheetId="7" hidden="1">#REF!</definedName>
    <definedName name="XRefPaste92" hidden="1">#REF!</definedName>
    <definedName name="XRefPaste92Row" localSheetId="7" hidden="1">#REF!</definedName>
    <definedName name="XRefPaste92Row" hidden="1">#REF!</definedName>
    <definedName name="XRefPaste93" localSheetId="7" hidden="1">#REF!</definedName>
    <definedName name="XRefPaste93" hidden="1">#REF!</definedName>
    <definedName name="XRefPaste93Row" localSheetId="7" hidden="1">#REF!</definedName>
    <definedName name="XRefPaste93Row" hidden="1">#REF!</definedName>
    <definedName name="XRefPaste94" localSheetId="7" hidden="1">#REF!</definedName>
    <definedName name="XRefPaste94" hidden="1">#REF!</definedName>
    <definedName name="XRefPaste94Row" localSheetId="7" hidden="1">#REF!</definedName>
    <definedName name="XRefPaste94Row" hidden="1">#REF!</definedName>
    <definedName name="XRefPaste95" localSheetId="7" hidden="1">#REF!</definedName>
    <definedName name="XRefPaste95" hidden="1">#REF!</definedName>
    <definedName name="XRefPaste95Row" localSheetId="7" hidden="1">#REF!</definedName>
    <definedName name="XRefPaste95Row" hidden="1">#REF!</definedName>
    <definedName name="XRefPaste96" localSheetId="7" hidden="1">#REF!</definedName>
    <definedName name="XRefPaste96" hidden="1">#REF!</definedName>
    <definedName name="XRefPaste96Row" localSheetId="7" hidden="1">#REF!</definedName>
    <definedName name="XRefPaste96Row" hidden="1">#REF!</definedName>
    <definedName name="XRefPaste97" localSheetId="7" hidden="1">#REF!</definedName>
    <definedName name="XRefPaste97" hidden="1">#REF!</definedName>
    <definedName name="XRefPaste97Row" localSheetId="7" hidden="1">#REF!</definedName>
    <definedName name="XRefPaste97Row" hidden="1">#REF!</definedName>
    <definedName name="XRefPaste98" localSheetId="7" hidden="1">#REF!</definedName>
    <definedName name="XRefPaste98" hidden="1">#REF!</definedName>
    <definedName name="XRefPaste98Row" localSheetId="7" hidden="1">#REF!</definedName>
    <definedName name="XRefPaste98Row" hidden="1">#REF!</definedName>
    <definedName name="XRefPaste99" localSheetId="7" hidden="1">#REF!</definedName>
    <definedName name="XRefPaste99" hidden="1">#REF!</definedName>
    <definedName name="XRefPaste99Row" localSheetId="7" hidden="1">#REF!</definedName>
    <definedName name="XRefPaste99Row" hidden="1">#REF!</definedName>
    <definedName name="XRefPaste9Row" localSheetId="7" hidden="1">#REF!</definedName>
    <definedName name="XRefPaste9Row" hidden="1">#REF!</definedName>
    <definedName name="XRefPasteRangeCount" localSheetId="7" hidden="1">6</definedName>
    <definedName name="XRefPasteRangeCount" hidden="1">1</definedName>
    <definedName name="xx">#REF!</definedName>
    <definedName name="Z_5FCC9217_B3E9_4B91_A943_5F21728EBEE9_.wvu.PrintArea" localSheetId="4" hidden="1">'ACTIVO NETO'!$A$5:$F$5</definedName>
    <definedName name="Z_5FCC9217_B3E9_4B91_A943_5F21728EBEE9_.wvu.PrintArea" localSheetId="5" hidden="1">'ESTADO DE INGRESOS Y EGRESOS'!$A$5:$F$5</definedName>
    <definedName name="Z_5FCC9217_B3E9_4B91_A943_5F21728EBEE9_.wvu.PrintArea" localSheetId="6" hidden="1">'FLUJO DE EFECTIVO'!#REF!</definedName>
    <definedName name="Z_5FCC9217_B3E9_4B91_A943_5F21728EBEE9_.wvu.PrintArea" localSheetId="8" hidden="1">NOTAS!$A$7:$L$96</definedName>
    <definedName name="Z_5FCC9217_B3E9_4B91_A943_5F21728EBEE9_.wvu.PrintArea" localSheetId="7" hidden="1">'VARIACION DEL ACTIVO NETO'!#REF!</definedName>
    <definedName name="Z_5FCC9217_B3E9_4B91_A943_5F21728EBEE9_.wvu.Rows" localSheetId="6" hidden="1">'FLUJO DE EFECTIVO'!#REF!</definedName>
    <definedName name="Z_7015FC6D_0680_4B00_AA0E_B83DA1D0B666_.wvu.PrintArea" localSheetId="4" hidden="1">'ACTIVO NETO'!$A$5:$F$5</definedName>
    <definedName name="Z_7015FC6D_0680_4B00_AA0E_B83DA1D0B666_.wvu.PrintArea" localSheetId="5" hidden="1">'ESTADO DE INGRESOS Y EGRESOS'!$A$5:$F$5</definedName>
    <definedName name="Z_7015FC6D_0680_4B00_AA0E_B83DA1D0B666_.wvu.PrintArea" localSheetId="6" hidden="1">'FLUJO DE EFECTIVO'!#REF!</definedName>
    <definedName name="Z_7015FC6D_0680_4B00_AA0E_B83DA1D0B666_.wvu.PrintArea" localSheetId="8" hidden="1">NOTAS!$A$7:$L$96</definedName>
    <definedName name="Z_7015FC6D_0680_4B00_AA0E_B83DA1D0B666_.wvu.PrintArea" localSheetId="7" hidden="1">'VARIACION DEL ACTIVO NETO'!#REF!</definedName>
    <definedName name="Z_7015FC6D_0680_4B00_AA0E_B83DA1D0B666_.wvu.Rows" localSheetId="6" hidden="1">'FLUJO DE EFECTIVO'!#REF!</definedName>
    <definedName name="Z_970CBB53_F4B3_462F_AEFE_2BC403F5F0AD_.wvu.PrintArea" localSheetId="8" hidden="1">NOTAS!$A$7:$L$96</definedName>
    <definedName name="Z_B9F63820_5C32_455A_BC9D_0BE84D6B0867_.wvu.PrintArea" localSheetId="4" hidden="1">'ACTIVO NETO'!$A$5:$F$5</definedName>
    <definedName name="Z_B9F63820_5C32_455A_BC9D_0BE84D6B0867_.wvu.PrintArea" localSheetId="5" hidden="1">'ESTADO DE INGRESOS Y EGRESOS'!$A$5:$F$5</definedName>
    <definedName name="Z_B9F63820_5C32_455A_BC9D_0BE84D6B0867_.wvu.PrintArea" localSheetId="6" hidden="1">'FLUJO DE EFECTIVO'!#REF!</definedName>
    <definedName name="Z_B9F63820_5C32_455A_BC9D_0BE84D6B0867_.wvu.PrintArea" localSheetId="7" hidden="1">'VARIACION DEL ACTIVO NETO'!#REF!</definedName>
    <definedName name="Z_B9F63820_5C32_455A_BC9D_0BE84D6B0867_.wvu.Rows" localSheetId="6" hidden="1">'FLUJO DE EFECTIVO'!#REF!</definedName>
    <definedName name="Z_F3648BCD_1CED_4BBB_AE63_37BDB925883F_.wvu.PrintArea" localSheetId="4" hidden="1">'ACTIVO NETO'!$A$5:$F$5</definedName>
    <definedName name="Z_F3648BCD_1CED_4BBB_AE63_37BDB925883F_.wvu.PrintArea" localSheetId="5" hidden="1">'ESTADO DE INGRESOS Y EGRESOS'!$A$5:$F$5</definedName>
    <definedName name="Z_F3648BCD_1CED_4BBB_AE63_37BDB925883F_.wvu.PrintArea" localSheetId="6" hidden="1">'FLUJO DE EFECTIVO'!#REF!</definedName>
    <definedName name="Z_F3648BCD_1CED_4BBB_AE63_37BDB925883F_.wvu.PrintArea" localSheetId="8" hidden="1">NOTAS!$A$7:$L$96</definedName>
    <definedName name="Z_F3648BCD_1CED_4BBB_AE63_37BDB925883F_.wvu.PrintArea" localSheetId="7" hidden="1">'VARIACION DEL ACTIVO NETO'!#REF!</definedName>
    <definedName name="Z_F3648BCD_1CED_4BBB_AE63_37BDB925883F_.wvu.Rows" localSheetId="6" hidden="1">'FLUJO DE EFECTIVO'!#REF!</definedName>
    <definedName name="zdfd" localSheetId="8" hidden="1">#REF!</definedName>
    <definedName name="zdfd" hidden="1">#REF!</definedName>
  </definedNames>
  <calcPr calcId="191028"/>
  <customWorkbookViews>
    <customWorkbookView name="Yohana Benitez - Vista personalizada" guid="{B9F63820-5C32-455A-BC9D-0BE84D6B0867}" mergeInterval="0" personalView="1" maximized="1" xWindow="-8" yWindow="-8" windowWidth="1382" windowHeight="744" tabRatio="954" activeSheetId="9"/>
    <customWorkbookView name="Alejandro Otazú - Vista personalizada" guid="{7015FC6D-0680-4B00-AA0E-B83DA1D0B666}"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Dahiana Sanchez - Vista personalizada" guid="{F3648BCD-1CED-4BBB-AE63-37BDB925883F}" mergeInterval="0" personalView="1" maximized="1" xWindow="-9" yWindow="-9" windowWidth="1938" windowHeight="1048"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6" l="1"/>
  <c r="C41" i="6" l="1"/>
  <c r="G41" i="6" s="1"/>
  <c r="H41" i="6" l="1"/>
  <c r="N41" i="6" s="1"/>
  <c r="F75" i="6" l="1"/>
  <c r="C75" i="6"/>
  <c r="E47" i="31" l="1"/>
  <c r="E46" i="31"/>
  <c r="E45" i="31"/>
  <c r="E44" i="31"/>
  <c r="E43" i="31"/>
  <c r="E42" i="31"/>
  <c r="E41" i="31"/>
  <c r="E40" i="31"/>
  <c r="E39" i="31"/>
  <c r="E38" i="31"/>
  <c r="E37" i="31"/>
  <c r="E36" i="31"/>
  <c r="E35" i="31"/>
  <c r="E34" i="31"/>
  <c r="E33" i="31"/>
  <c r="E31" i="31"/>
  <c r="E30" i="31"/>
  <c r="E29" i="31"/>
  <c r="E28" i="31"/>
  <c r="E27" i="31"/>
  <c r="E26" i="31"/>
  <c r="E25" i="31"/>
  <c r="E24" i="31"/>
  <c r="E23" i="31"/>
  <c r="E22" i="31"/>
  <c r="E21" i="31"/>
  <c r="E20" i="31"/>
  <c r="E19" i="31"/>
  <c r="E18" i="31"/>
  <c r="E17" i="31"/>
  <c r="E16" i="31"/>
  <c r="E15" i="31"/>
  <c r="E14" i="31"/>
  <c r="E13" i="31"/>
  <c r="E12" i="31"/>
  <c r="E11" i="31"/>
  <c r="E10" i="31"/>
  <c r="E9" i="31"/>
  <c r="E8" i="31"/>
  <c r="E7" i="31"/>
  <c r="F49" i="6" l="1"/>
  <c r="F47" i="6"/>
  <c r="F46" i="6"/>
  <c r="F42" i="6"/>
  <c r="F40" i="6"/>
  <c r="F39" i="6"/>
  <c r="F37" i="6"/>
  <c r="F36" i="6"/>
  <c r="F35" i="6"/>
  <c r="F19" i="6"/>
  <c r="F17" i="6"/>
  <c r="F16" i="6"/>
  <c r="F15" i="6"/>
  <c r="F14" i="6"/>
  <c r="F12" i="6"/>
  <c r="F8" i="6"/>
  <c r="D75" i="29"/>
  <c r="E72" i="29"/>
  <c r="E71" i="29"/>
  <c r="E70" i="29"/>
  <c r="E69" i="29"/>
  <c r="E68" i="29"/>
  <c r="E67" i="29"/>
  <c r="E66" i="29"/>
  <c r="E65" i="29"/>
  <c r="E64" i="29"/>
  <c r="E63" i="29"/>
  <c r="E62" i="29"/>
  <c r="E61" i="29"/>
  <c r="E60" i="29"/>
  <c r="E59" i="29"/>
  <c r="E58" i="29"/>
  <c r="E57" i="29"/>
  <c r="E56" i="29"/>
  <c r="E55" i="29"/>
  <c r="E54" i="29"/>
  <c r="E53" i="29"/>
  <c r="E52" i="29"/>
  <c r="E51" i="29"/>
  <c r="E50" i="29"/>
  <c r="E49" i="29"/>
  <c r="E44" i="29"/>
  <c r="E43" i="29"/>
  <c r="E42" i="29"/>
  <c r="E41" i="29"/>
  <c r="E40" i="29"/>
  <c r="E39" i="29"/>
  <c r="E38" i="29"/>
  <c r="E37" i="29"/>
  <c r="E36" i="29"/>
  <c r="E35"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E8" i="29"/>
  <c r="F7" i="29"/>
  <c r="E7" i="29"/>
  <c r="F27" i="6" l="1"/>
  <c r="F23" i="6"/>
  <c r="F24" i="6"/>
  <c r="F25" i="6"/>
  <c r="F26" i="6"/>
  <c r="F28" i="6"/>
  <c r="F38" i="6"/>
  <c r="F13" i="6"/>
  <c r="F43" i="6"/>
  <c r="F33" i="6"/>
  <c r="F9" i="6"/>
  <c r="F20" i="6"/>
  <c r="C37" i="6"/>
  <c r="C12" i="6"/>
  <c r="G12" i="6" s="1"/>
  <c r="H12" i="6" s="1"/>
  <c r="N12" i="6" s="1"/>
  <c r="C42" i="6"/>
  <c r="C35" i="6"/>
  <c r="C14" i="6"/>
  <c r="C19" i="6"/>
  <c r="C16" i="6"/>
  <c r="C8" i="6"/>
  <c r="C74" i="6" l="1"/>
  <c r="C73" i="6"/>
  <c r="C71" i="6"/>
  <c r="C70" i="6"/>
  <c r="C69" i="6"/>
  <c r="C68" i="6"/>
  <c r="C67" i="6"/>
  <c r="C65" i="6"/>
  <c r="G65" i="6" s="1"/>
  <c r="K65" i="6" s="1"/>
  <c r="N65" i="6" s="1"/>
  <c r="C64" i="6"/>
  <c r="C63" i="6"/>
  <c r="C62" i="6"/>
  <c r="C58" i="6"/>
  <c r="C57" i="6"/>
  <c r="C55" i="6"/>
  <c r="C54" i="6"/>
  <c r="C53" i="6"/>
  <c r="C48" i="6"/>
  <c r="D48" i="6" s="1"/>
  <c r="E49" i="6" s="1"/>
  <c r="C39" i="6"/>
  <c r="C38" i="6"/>
  <c r="C43" i="6"/>
  <c r="C36" i="6"/>
  <c r="C33" i="6"/>
  <c r="C9" i="6"/>
  <c r="C56" i="6" l="1"/>
  <c r="C72" i="6"/>
  <c r="E72" i="6" s="1"/>
  <c r="D36" i="6" s="1"/>
  <c r="C52" i="6"/>
  <c r="G52" i="6" s="1"/>
  <c r="H52" i="6" s="1"/>
  <c r="N52" i="6" s="1"/>
  <c r="C46" i="6"/>
  <c r="C61" i="6"/>
  <c r="G61" i="6" s="1"/>
  <c r="H61" i="6" s="1"/>
  <c r="N61" i="6" s="1"/>
  <c r="C47" i="6"/>
  <c r="C49" i="6"/>
  <c r="D49" i="6" s="1"/>
  <c r="C66" i="6"/>
  <c r="C17" i="6"/>
  <c r="C13" i="6"/>
  <c r="G13" i="6" s="1"/>
  <c r="H13" i="6" s="1"/>
  <c r="N13" i="6" s="1"/>
  <c r="C15" i="6"/>
  <c r="G64" i="6" l="1"/>
  <c r="K64" i="6" s="1"/>
  <c r="N64" i="6" s="1"/>
  <c r="G56" i="6"/>
  <c r="H56" i="6" s="1"/>
  <c r="N56" i="6" s="1"/>
  <c r="C23" i="6"/>
  <c r="C28" i="6"/>
  <c r="C24" i="6"/>
  <c r="C27" i="6"/>
  <c r="C26" i="6"/>
  <c r="C40" i="6"/>
  <c r="C25" i="6"/>
  <c r="C20" i="6"/>
  <c r="G42" i="6" l="1"/>
  <c r="J42" i="6" l="1"/>
  <c r="N42" i="6" s="1"/>
  <c r="G66" i="6" l="1"/>
  <c r="G43" i="6"/>
  <c r="J43" i="6" s="1"/>
  <c r="N43" i="6" s="1"/>
  <c r="G33" i="6" l="1"/>
  <c r="K66" i="6"/>
  <c r="N66" i="6" s="1"/>
  <c r="K33" i="6" l="1"/>
  <c r="N33" i="6" s="1"/>
  <c r="F22" i="6" l="1"/>
  <c r="F21" i="6"/>
  <c r="C21" i="6"/>
  <c r="C22" i="6"/>
  <c r="G27" i="6"/>
  <c r="K27" i="6" s="1"/>
  <c r="N27" i="6" s="1"/>
  <c r="G71" i="6"/>
  <c r="G54" i="6"/>
  <c r="H54" i="6" s="1"/>
  <c r="N54" i="6" s="1"/>
  <c r="G63" i="6"/>
  <c r="G28" i="6"/>
  <c r="K28" i="6" s="1"/>
  <c r="N28" i="6" s="1"/>
  <c r="G21" i="6" l="1"/>
  <c r="N21" i="6" s="1"/>
  <c r="G22" i="6"/>
  <c r="N22" i="6" s="1"/>
  <c r="K71" i="6"/>
  <c r="N71" i="6" s="1"/>
  <c r="H63" i="6"/>
  <c r="N63" i="6" s="1"/>
  <c r="G37" i="6" l="1"/>
  <c r="G38" i="6"/>
  <c r="K38" i="6" s="1"/>
  <c r="G72" i="6" l="1"/>
  <c r="N38" i="6"/>
  <c r="J37" i="6"/>
  <c r="N37" i="6" s="1"/>
  <c r="H72" i="6" l="1"/>
  <c r="N72" i="6" s="1"/>
  <c r="G35" i="6" l="1"/>
  <c r="J35" i="6" s="1"/>
  <c r="N35" i="6" s="1"/>
  <c r="G57" i="6" l="1"/>
  <c r="C11" i="6" l="1"/>
  <c r="F11" i="6"/>
  <c r="G20" i="6"/>
  <c r="I20" i="6" s="1"/>
  <c r="H57" i="6"/>
  <c r="N57" i="6" s="1"/>
  <c r="N20" i="6" l="1"/>
  <c r="N51" i="6" l="1"/>
  <c r="I78" i="6" l="1"/>
  <c r="N60" i="6" l="1"/>
  <c r="N45" i="6"/>
  <c r="N30" i="6"/>
  <c r="N4" i="6"/>
  <c r="G36" i="6" l="1"/>
  <c r="G39" i="6"/>
  <c r="K39" i="6" s="1"/>
  <c r="N39" i="6" l="1"/>
  <c r="J36" i="6"/>
  <c r="N36" i="6" s="1"/>
  <c r="G14" i="6" l="1"/>
  <c r="H14" i="6" s="1"/>
  <c r="N14" i="6" s="1"/>
  <c r="F6" i="6" l="1"/>
  <c r="C5" i="6"/>
  <c r="F5" i="6"/>
  <c r="C7" i="6"/>
  <c r="F7" i="6"/>
  <c r="C32" i="6"/>
  <c r="F32" i="6"/>
  <c r="C10" i="6"/>
  <c r="F10" i="6"/>
  <c r="C18" i="6"/>
  <c r="F18" i="6"/>
  <c r="F34" i="6"/>
  <c r="C31" i="6"/>
  <c r="F31" i="6"/>
  <c r="C6" i="6"/>
  <c r="G16" i="6"/>
  <c r="H16" i="6" s="1"/>
  <c r="N16" i="6" s="1"/>
  <c r="G15" i="6"/>
  <c r="H15" i="6" s="1"/>
  <c r="N15" i="6" s="1"/>
  <c r="G17" i="6"/>
  <c r="G18" i="6" l="1"/>
  <c r="N18" i="6" s="1"/>
  <c r="C34" i="6"/>
  <c r="F30" i="6"/>
  <c r="H17" i="6"/>
  <c r="N17" i="6" s="1"/>
  <c r="G58" i="6"/>
  <c r="H58" i="6" s="1"/>
  <c r="N58" i="6" s="1"/>
  <c r="G55" i="6"/>
  <c r="G47" i="6"/>
  <c r="G46" i="6"/>
  <c r="C60" i="6" l="1"/>
  <c r="J59" i="29"/>
  <c r="K59" i="29" s="1"/>
  <c r="M46" i="6"/>
  <c r="N46" i="6" s="1"/>
  <c r="L47" i="6"/>
  <c r="N47" i="6" s="1"/>
  <c r="G53" i="6"/>
  <c r="G74" i="6" l="1"/>
  <c r="G73" i="6"/>
  <c r="G62" i="6"/>
  <c r="H62" i="6" s="1"/>
  <c r="N62" i="6" s="1"/>
  <c r="G40" i="6"/>
  <c r="G10" i="6"/>
  <c r="N10" i="6" s="1"/>
  <c r="K40" i="6" l="1"/>
  <c r="N40" i="6" s="1"/>
  <c r="K74" i="6"/>
  <c r="N74" i="6" s="1"/>
  <c r="K73" i="6"/>
  <c r="N73" i="6" s="1"/>
  <c r="G31" i="6"/>
  <c r="N31" i="6" s="1"/>
  <c r="C51" i="6"/>
  <c r="G11" i="6"/>
  <c r="N11" i="6" s="1"/>
  <c r="G19" i="6"/>
  <c r="G8" i="6"/>
  <c r="N8" i="6" s="1"/>
  <c r="G6" i="6"/>
  <c r="N6" i="6" s="1"/>
  <c r="G7" i="6"/>
  <c r="N7" i="6" s="1"/>
  <c r="G9" i="6"/>
  <c r="C30" i="6" l="1"/>
  <c r="H19" i="6"/>
  <c r="N19" i="6" s="1"/>
  <c r="H55" i="6"/>
  <c r="N55" i="6" s="1"/>
  <c r="G68" i="6" l="1"/>
  <c r="K68" i="6" s="1"/>
  <c r="N68" i="6" s="1"/>
  <c r="G70" i="6"/>
  <c r="K70" i="6" s="1"/>
  <c r="N70" i="6" s="1"/>
  <c r="G69" i="6"/>
  <c r="K69" i="6" s="1"/>
  <c r="N69" i="6" s="1"/>
  <c r="G26" i="6"/>
  <c r="K26" i="6" s="1"/>
  <c r="N26" i="6" s="1"/>
  <c r="G25" i="6"/>
  <c r="K25" i="6" s="1"/>
  <c r="N25" i="6" s="1"/>
  <c r="G24" i="6"/>
  <c r="K24" i="6" s="1"/>
  <c r="N24" i="6" s="1"/>
  <c r="M78" i="6"/>
  <c r="G67" i="6" l="1"/>
  <c r="K67" i="6" s="1"/>
  <c r="N67" i="6" s="1"/>
  <c r="C76" i="6"/>
  <c r="E76" i="6" s="1"/>
  <c r="G23" i="6"/>
  <c r="K23" i="6" s="1"/>
  <c r="N23" i="6" s="1"/>
  <c r="C4" i="6"/>
  <c r="F4" i="6" l="1"/>
  <c r="F78" i="6" s="1"/>
  <c r="G48" i="6"/>
  <c r="N48" i="6" s="1"/>
  <c r="C45" i="6" l="1"/>
  <c r="C78" i="6" s="1"/>
  <c r="G34" i="6" l="1"/>
  <c r="J34" i="6" l="1"/>
  <c r="N34" i="6" s="1"/>
  <c r="D32" i="6"/>
  <c r="G32" i="6" s="1"/>
  <c r="N32" i="6" s="1"/>
  <c r="N9" i="6" l="1"/>
  <c r="G5" i="6"/>
  <c r="N5" i="6" l="1"/>
  <c r="H53" i="6" l="1"/>
  <c r="J78" i="6"/>
  <c r="H78" i="6" l="1"/>
  <c r="N53" i="6"/>
  <c r="L78" i="6"/>
  <c r="M79" i="6" l="1"/>
  <c r="G76" i="6" l="1"/>
  <c r="D78" i="6"/>
  <c r="G49" i="6"/>
  <c r="E78" i="6"/>
  <c r="K49" i="6" l="1"/>
  <c r="K78" i="6" s="1"/>
  <c r="G78" i="6"/>
  <c r="E79" i="6"/>
  <c r="K79" i="6" l="1"/>
  <c r="N79" i="6" s="1"/>
  <c r="N49" i="6"/>
  <c r="N78" i="6" s="1"/>
  <c r="N80" i="6" l="1"/>
</calcChain>
</file>

<file path=xl/sharedStrings.xml><?xml version="1.0" encoding="utf-8"?>
<sst xmlns="http://schemas.openxmlformats.org/spreadsheetml/2006/main" count="899" uniqueCount="464">
  <si>
    <t>Activo Neto</t>
  </si>
  <si>
    <t>Estado de Ingresos y Egresos</t>
  </si>
  <si>
    <t>Flujos de Efectivo</t>
  </si>
  <si>
    <t>Variación del Activo Neto</t>
  </si>
  <si>
    <t>Notas a los Estados Financieros (Nota 5 a Nota 8)</t>
  </si>
  <si>
    <t>Índice</t>
  </si>
  <si>
    <t>ACTIVO</t>
  </si>
  <si>
    <t>Inversiones</t>
  </si>
  <si>
    <t>TOTAL ACTIVO BRUTO</t>
  </si>
  <si>
    <t>PASIVO</t>
  </si>
  <si>
    <t>TOTAL ACTIVO NETO</t>
  </si>
  <si>
    <t>CUOTAS PARTES EN CIRCULACION</t>
  </si>
  <si>
    <t>VALOR CUOTA PARTE AL CIERRE</t>
  </si>
  <si>
    <t>INGRESOS</t>
  </si>
  <si>
    <t>Resultados por tenencia de inversiones</t>
  </si>
  <si>
    <t>TOTAL INGRESOS</t>
  </si>
  <si>
    <t>EGRESOS</t>
  </si>
  <si>
    <t>TOTAL EGRESOS</t>
  </si>
  <si>
    <t>RESULTADO DEL EJERCICIO</t>
  </si>
  <si>
    <t>Actividades Operativas</t>
  </si>
  <si>
    <t>Cambios en activos y pasivos operativos</t>
  </si>
  <si>
    <t>Pago por comisiones de administración</t>
  </si>
  <si>
    <t>Actividades de Financiación</t>
  </si>
  <si>
    <t>Rescates</t>
  </si>
  <si>
    <t>Suscripciones</t>
  </si>
  <si>
    <t>Las 8 notas que se acompañan forman parte integrante de los estados financieros.</t>
  </si>
  <si>
    <t>ESTADO DE VARIACION DEL ACTIVO NETO</t>
  </si>
  <si>
    <t>CUENTAS</t>
  </si>
  <si>
    <t>1.1) Naturaleza Jurídica y Características del Fondo</t>
  </si>
  <si>
    <t>1.2) Autorización de Funcionamiento</t>
  </si>
  <si>
    <t>1.3) Políticas de inversión, diversificación de las inversiones, liquidez, reparto de beneficios y endeudamiento.</t>
  </si>
  <si>
    <t>Políticas de Inversión</t>
  </si>
  <si>
    <t>Diversificación de las Inversiones</t>
  </si>
  <si>
    <t>Diversificación de las inversiones respecto al activo total del Fondo Mutuo: Instrumento Financiero</t>
  </si>
  <si>
    <t>Mínimo</t>
  </si>
  <si>
    <t>Máximo</t>
  </si>
  <si>
    <t>Políticas de liquidez</t>
  </si>
  <si>
    <t>Política de Reparto de Beneficios</t>
  </si>
  <si>
    <t>El Fondo Mutuo podrá contraer como deuda total un máximo de hasta el 50% del patrimonio del Fondo.</t>
  </si>
  <si>
    <t>NOTA 2. INFORMACIÓN SOBRE LA ADMINISTRADORA</t>
  </si>
  <si>
    <t>2.1) Razón social de la Administradora</t>
  </si>
  <si>
    <t>2.2) Entidad encargada de la custodia</t>
  </si>
  <si>
    <t>NOTA 3. CRITERIOS CONTABLES APLICADOS</t>
  </si>
  <si>
    <t>CONCEPTO</t>
  </si>
  <si>
    <t>Total</t>
  </si>
  <si>
    <t xml:space="preserve">MES </t>
  </si>
  <si>
    <t xml:space="preserve">N° DE PARTICIPES </t>
  </si>
  <si>
    <t>1er. Trimestre</t>
  </si>
  <si>
    <t xml:space="preserve">Enero </t>
  </si>
  <si>
    <t>Febrero</t>
  </si>
  <si>
    <t>Marzo</t>
  </si>
  <si>
    <t>NOTA 4. COMPOSICION DE CUENTAS</t>
  </si>
  <si>
    <t>4.2 ) Inversiones</t>
  </si>
  <si>
    <t>Instrumento</t>
  </si>
  <si>
    <t>Emisor</t>
  </si>
  <si>
    <t>Sector</t>
  </si>
  <si>
    <t>País</t>
  </si>
  <si>
    <t>Fecha de
Compra</t>
  </si>
  <si>
    <t>Fecha de 
Vencimiento</t>
  </si>
  <si>
    <t>Moneda</t>
  </si>
  <si>
    <t>Tasa de Interés</t>
  </si>
  <si>
    <t>% De las Inversiones
con relación al Activo del Fondo</t>
  </si>
  <si>
    <t>%De las Inversiones según Reglam. Interno</t>
  </si>
  <si>
    <t>% De las Inversiones por Grupo Económico</t>
  </si>
  <si>
    <t>FINANCIERO</t>
  </si>
  <si>
    <t>A continuación se detalla la composición:</t>
  </si>
  <si>
    <t>Gastos de Sobregiro a Pagar</t>
  </si>
  <si>
    <t>TOTAL</t>
  </si>
  <si>
    <t>NOTA 5:  IMPUESTO A LA RENTA</t>
  </si>
  <si>
    <t>NOTA 6:  CONTINGENCIA</t>
  </si>
  <si>
    <t>NOTA 7: OTROS ASUNTOS RELEVANTES</t>
  </si>
  <si>
    <t>NOTA 8. HECHOS POSTERIORES</t>
  </si>
  <si>
    <t>HOJA DE TRABAJO</t>
  </si>
  <si>
    <t>BALANCE Y RESULTADOS</t>
  </si>
  <si>
    <t>ELIMINACIONES</t>
  </si>
  <si>
    <t>VARIACIÓN</t>
  </si>
  <si>
    <t>ACTIVIDADES OPERATIVAS</t>
  </si>
  <si>
    <t>ACTIVIDADES DE FINANCIACION</t>
  </si>
  <si>
    <t>DEBITOS</t>
  </si>
  <si>
    <t>CRÉDITOS</t>
  </si>
  <si>
    <t>DEBITOS (CRÉDITOS)</t>
  </si>
  <si>
    <t>Aumento (Disminución) en Acreedores por operaciones</t>
  </si>
  <si>
    <t>Aumento (Disminución) Otros Pasivos</t>
  </si>
  <si>
    <t>RESCATES</t>
  </si>
  <si>
    <t>SUSCRIPCIONES</t>
  </si>
  <si>
    <t>PATRIMONIO NETO</t>
  </si>
  <si>
    <t>Resultado del Ejercicio</t>
  </si>
  <si>
    <t>Totales</t>
  </si>
  <si>
    <t>Efectivo y equivalentes de efectivo</t>
  </si>
  <si>
    <t>(expresados en guaraníes)</t>
  </si>
  <si>
    <t xml:space="preserve">ESTADO DEL ACTIVO NETO </t>
  </si>
  <si>
    <t>(Nota 4.1)</t>
  </si>
  <si>
    <t>(Nota 4.2)</t>
  </si>
  <si>
    <t>Acreedores por operaciones</t>
  </si>
  <si>
    <t>(Nota 4.3)</t>
  </si>
  <si>
    <t>Comisiones a pagar a la administradora</t>
  </si>
  <si>
    <t>Otros ingresos</t>
  </si>
  <si>
    <t>Comisión por administración</t>
  </si>
  <si>
    <t>(Nota 3.8)</t>
  </si>
  <si>
    <t>Otros egresos</t>
  </si>
  <si>
    <t>Aumento de inversiones e intereses cobrados</t>
  </si>
  <si>
    <t>Flujo neto de efectivo utilizado en actividades operativas</t>
  </si>
  <si>
    <t>Flujo neto de efectivo generado por las actividades de financiación</t>
  </si>
  <si>
    <t>Efectivo al comienzo del ejercicio</t>
  </si>
  <si>
    <t>Saldo final de efectivo al final del ejercicio</t>
  </si>
  <si>
    <t>Saldo al inicio del ejercicio</t>
  </si>
  <si>
    <t>Movimientos del ejercicio</t>
  </si>
  <si>
    <t>Resultado del ejercicio</t>
  </si>
  <si>
    <t>Saldo al final del ejercicio</t>
  </si>
  <si>
    <t>NOTA 1. INFORMACIÓN BÁSICA DE LA EMPRESA</t>
  </si>
  <si>
    <t>3.1) Bases de Preparación de los Estados financieros</t>
  </si>
  <si>
    <t>3.2)  Uso de estimaciones</t>
  </si>
  <si>
    <t>La preparación de los presentes estados financieros requiere que la Gerencia de la Sociedad Administradora realice estimaciones y evaluaciones que afectan el monto de los activos y pasivos registrados y contingentes, como así también los ingresos y egresos registrados en el ejercicio. Los resultados reales futuros pueden diferir de las estimaciones y evaluaciones realizadas a la fecha de preparación de los presentes estados financieros.</t>
  </si>
  <si>
    <t>3.4) Efectivo y equivalente de efectivo</t>
  </si>
  <si>
    <t>3.5) Valorización de Inversiones</t>
  </si>
  <si>
    <t>3.6) Reconocimiento de los Ingresos y de los gastos</t>
  </si>
  <si>
    <t>3.7) Tipos de cambio utilizado para convertir a moneda nacional los saldos en moneda extranjera</t>
  </si>
  <si>
    <t>3.8) Gastos Operacionales y Comisión de la Sociedad Administradora</t>
  </si>
  <si>
    <t>4.1) Efectivo y equivalentes de efectivo</t>
  </si>
  <si>
    <t>El rubro está compuesto por saldos en cuentas bancarias e instrumentos de alta liquidez de contratos pactados de disponibilidad inmediata. A continuación se detalla la composición:</t>
  </si>
  <si>
    <t>3.3) Período</t>
  </si>
  <si>
    <t>De acuerdo con lo establecido en el artículo 4° de la Ley 6380/2019, se considerarán Estructuras Jurídicas Transparentes a aquellos instrumentos o estructuras jurídicas utilizadas como medio de inversión, administración o resguardo de dinero, bienes, derechos y obligaciones. Estas estructuras se considerarán con efecto fiscal neutro en el IRE, por intermediar entre el negocio sujeto a imposición y sus beneficiarios.
Al respecto, dicha disposición incluye como Estructuras Jurídicas Transparentes a los Fondos Patrimoniales de Inversión, creados al amparo de la Ley N°5452/2015, por lo que no se hallan sujeto del impuesto a la renta empresarial (IRE).</t>
  </si>
  <si>
    <t>Presidente</t>
  </si>
  <si>
    <t>Contadora</t>
  </si>
  <si>
    <t>ESTADO DE FLUJOS DE EFECTIVO</t>
  </si>
  <si>
    <t>Nota 5 a Nota 8</t>
  </si>
  <si>
    <t>3.9) Información estadística</t>
  </si>
  <si>
    <t>Aumento (Disminución) Deudores por operaciones</t>
  </si>
  <si>
    <t>Aumento (Disminución) intereses a cobrar</t>
  </si>
  <si>
    <t>Aumento de otros pasivos</t>
  </si>
  <si>
    <t>CODIGO</t>
  </si>
  <si>
    <t>Para la preparación del estado de flujos de efectivo se consideraron dentro del concepto de efectivo los saldos de disponibilidades en cuentas bancarias que son usados por el Fondo Mutuo en la gestión de sus compromisos de corto plazo.</t>
  </si>
  <si>
    <r>
      <t>ESTADO DE INGRESOS Y EGRESOS</t>
    </r>
    <r>
      <rPr>
        <sz val="11"/>
        <color theme="1"/>
        <rFont val="Arial"/>
        <family val="2"/>
      </rPr>
      <t xml:space="preserve"> </t>
    </r>
  </si>
  <si>
    <r>
      <rPr>
        <b/>
        <sz val="10"/>
        <rFont val="Arial"/>
        <family val="2"/>
      </rPr>
      <t xml:space="preserve">Títulos de deuda renta fija – Certificados de depósito de ahorro
</t>
    </r>
    <r>
      <rPr>
        <sz val="10"/>
        <rFont val="Arial"/>
        <family val="2"/>
      </rPr>
      <t>Los instrumentos financieros de renta fija se valúan a valor de mercado al momento de adquisición que comprende el valor nominal más los intereses devengados a cobrar y el diferencial de precios positivo o negativo conforme al resultado al momento de la compra. Dichos intereses y diferenciales de precios son reconocidos en el resultado conforme se devengan teniendo en cuenta el plazo residual de los instrumentos. Así mismo, la administradora analiza periódicamente el riesgo de crédito asociado a la calidad del emisor a fin de identificar indicadores de deterioro.</t>
    </r>
  </si>
  <si>
    <r>
      <rPr>
        <b/>
        <sz val="10"/>
        <color theme="1"/>
        <rFont val="Arial"/>
        <family val="2"/>
      </rPr>
      <t xml:space="preserve">a. Ingresos: </t>
    </r>
    <r>
      <rPr>
        <sz val="10"/>
        <color theme="1"/>
        <rFont val="Arial"/>
        <family val="2"/>
      </rPr>
      <t>Los Intereses sobre títulos y otros valores, así como las primas por diferencia de precios generados durante el ejercicio son registrados al momento que se registran variaciones por el cambio en los precios de mercado.</t>
    </r>
  </si>
  <si>
    <r>
      <rPr>
        <b/>
        <sz val="10"/>
        <color theme="1"/>
        <rFont val="Arial"/>
        <family val="2"/>
      </rPr>
      <t xml:space="preserve">b. Egresos: </t>
    </r>
    <r>
      <rPr>
        <sz val="10"/>
        <color theme="1"/>
        <rFont val="Arial"/>
        <family val="2"/>
      </rPr>
      <t>Los gastos se reconocen en el estado de resultado de acuerdo al criterio de lo devengado, cuando ha surgido un decremento en los beneficios económicos futuros, relacionados con una disminución en los activos o un incremento en los pasivos.</t>
    </r>
  </si>
  <si>
    <t>Resultados Acumulados</t>
  </si>
  <si>
    <t>Rendimientos - CDA</t>
  </si>
  <si>
    <t>VALOR 
CUOTA</t>
  </si>
  <si>
    <t>Los estados financieros se expresan en guaraníes y han sido preparados de acuerdo con las normas contables, criterios de valuación y las normas de presentación establecidas por la Superintendencia de Valores (anteriormente Comisión Nacional de Valores) a través de la Resolución CNV CG N°30/21 de 9 de septiembre de 2021 – Reglamento General del Mercado de Valores y con Normas de Información Financiera (NIF) emitidas por el Consejo de Contadores Públicos del Paraguay.</t>
  </si>
  <si>
    <t>c) Títulos a plazo de instituciones habilitadas por el Banco Central del Paraguay y que cuenten con calificación de riesgo A- o superior;</t>
  </si>
  <si>
    <t xml:space="preserve">ACTIVO                                                      </t>
  </si>
  <si>
    <t xml:space="preserve">Disponibilidades                                            </t>
  </si>
  <si>
    <t xml:space="preserve">Disponibilidades en USD                                     </t>
  </si>
  <si>
    <t xml:space="preserve">Bancos                                                      </t>
  </si>
  <si>
    <t xml:space="preserve">Inversiones en USD                                          </t>
  </si>
  <si>
    <t xml:space="preserve">Inversiones                                                 </t>
  </si>
  <si>
    <t xml:space="preserve">Certficado Depósito de Ahorro                               </t>
  </si>
  <si>
    <t xml:space="preserve">US TBills                                                   </t>
  </si>
  <si>
    <t xml:space="preserve">Créditos                                                    </t>
  </si>
  <si>
    <t xml:space="preserve">Intereses a Cobrar                                          </t>
  </si>
  <si>
    <t xml:space="preserve">PASIVO                                                      </t>
  </si>
  <si>
    <t xml:space="preserve">Deudas                                                      </t>
  </si>
  <si>
    <t xml:space="preserve">Comisiones a Pagar                                          </t>
  </si>
  <si>
    <t xml:space="preserve">Comisiones adma pagar Sociedad Administradora (Clase A)                                             </t>
  </si>
  <si>
    <t xml:space="preserve">Comisiones adma pagar Sociedad Administradora IVA (Clase                                            </t>
  </si>
  <si>
    <t xml:space="preserve">PATRIMONIO NETO                                             </t>
  </si>
  <si>
    <t xml:space="preserve">Capital                                                     </t>
  </si>
  <si>
    <t xml:space="preserve">Ingresos                                                    </t>
  </si>
  <si>
    <t xml:space="preserve">Intereses                                                   </t>
  </si>
  <si>
    <t xml:space="preserve">Intereses bancarios cuentas a la vista                                                              </t>
  </si>
  <si>
    <t xml:space="preserve">Resultado por Tenencia                                      </t>
  </si>
  <si>
    <t xml:space="preserve">Egresos                                                     </t>
  </si>
  <si>
    <t xml:space="preserve">Egresos Varios                                              </t>
  </si>
  <si>
    <t xml:space="preserve">Comisiones                                                  </t>
  </si>
  <si>
    <t>USD</t>
  </si>
  <si>
    <t>Rodolfo Gauto</t>
  </si>
  <si>
    <t>Dahiana Gómez</t>
  </si>
  <si>
    <t>Comisiones por Administración - Familiar A.F.P.I.S.A. (*)</t>
  </si>
  <si>
    <t>23/02/24</t>
  </si>
  <si>
    <t>17/06/25</t>
  </si>
  <si>
    <t>20/03/24</t>
  </si>
  <si>
    <t>07/07/25</t>
  </si>
  <si>
    <t>Comisiones por Administración - FAMILIAR  A.F.P.I.S.A.</t>
  </si>
  <si>
    <t>CON EL PERÍODO COMPRENDIDO DESDE EL 1 DE ENERO HASTA EL 31 DE DICIEMBRE DEL 2023</t>
  </si>
  <si>
    <t>Otros activos</t>
  </si>
  <si>
    <t>PATRIMONIO NETO
DEL FONDO
U$S</t>
  </si>
  <si>
    <t>Valor de
Compra
U$S</t>
  </si>
  <si>
    <t>Valor
Contable
U$S</t>
  </si>
  <si>
    <t>Valor nominal
U$S</t>
  </si>
  <si>
    <t>4.3 ) Otros activos</t>
  </si>
  <si>
    <t>(Nota 4.4)</t>
  </si>
  <si>
    <t>(Nota 4.8)</t>
  </si>
  <si>
    <t>(Nota 4.10)</t>
  </si>
  <si>
    <t>APORTANTES
U$S</t>
  </si>
  <si>
    <t>RESULTADOS
U$S</t>
  </si>
  <si>
    <t>4.4 ) Comisiones a pagar a la Administradora</t>
  </si>
  <si>
    <t>FONDO MUTUO FAM LIQUIDEZ DÓLARES</t>
  </si>
  <si>
    <t xml:space="preserve">FONDO MUTUO FAM LIQUIDEZ DÓLARES </t>
  </si>
  <si>
    <t>FONDO MUTUO FAM LIQUIDEZ DÓLARES
Administrado por: FAMILIAR ADMINISTRADORA DE FONDOS PATRIMONIALES DE INVERSIÓN SOCIEDAD ANÓNIMA</t>
  </si>
  <si>
    <t>Resultado neto de operaciones</t>
  </si>
  <si>
    <t>Total ingreso</t>
  </si>
  <si>
    <t>Total egreso</t>
  </si>
  <si>
    <t xml:space="preserve">TOTAL </t>
  </si>
  <si>
    <t>(Nota 4.9)</t>
  </si>
  <si>
    <t xml:space="preserve">Costo letras del tesoro de EE.UU.             </t>
  </si>
  <si>
    <t>El fondo invertirá en instrumentos de renta fija, emitidos local e internacionalmente, de corto y mediano plazo. La cartera de inversiones del Fondo deberá tener una duración menor o igual a 540 días, sin perjuicio que no se contempla límites para la duración de los instrumentos en específico, en la medida que la cartera del Fondo mantenga la duración indicada. El nivel de riesgo esperado de las inversiones es Bajo.</t>
  </si>
  <si>
    <t>El fondo tendrá como política que, al menos, un 20% de sus activos sean activos de alta liquidez para efectos de contar con los recursos necesarios para dar cumplimiento a sus obligaciones por las operaciones que realice el fondo, así como dar cumplimiento al pago de rescates de cuotas, y otros necesarios para el funcionamiento del fondo. Se entenderán que tienen tal carácter, además de las cantidades que se mantenga en bancos, los instrumentos de renta fija, emitidos local e internacionalmente, con un vencimiento menor a 90 días.</t>
  </si>
  <si>
    <t>Además, el Fondo podrá realizar operaciones de venta con compromiso de compra. El plazo máximo de estas operaciones será de 365 días y hasta un 50% del patrimonio neto del Fondo.</t>
  </si>
  <si>
    <t>Ocasionalmente, y con el objeto de pagar rescates de cuotas y de poder realizar las demás operaciones que la SIV (ex CNV) expresamente autorice, La Sociedad Administradora podrá solicitar por cuenta del Fondo Mutuo, créditos bancarios de corto plazo, con plazos de vencimientos de hasta 365 días .</t>
  </si>
  <si>
    <t>El beneficio que la inversión en el Fondo Mutuo reporte a los Partícipes será el incremento que se produzca en el valor de la Cuota de Participación, como consecuencia de las variaciones experimentadas por el patrimonio del Fondo Mutuo. Los beneficios obtenidos de las inversiones del Fondo Mutuo serán totalmente reinvertidos salvo la redención parcial o total de derechos en el Fondo Mutuo efectuada por uno o más partícipes y los importes que la Sociedad Administradora deba debitar en concepto de comisiones, cargos, tributos y gastos.</t>
  </si>
  <si>
    <t>a) Títulos emitidos por el Tesoro Público o garantizados por el mismo, cuya emisión haya sido registrada en el Registro de Valores que lleva la SIV (ex CNV);</t>
  </si>
  <si>
    <t>b) Bonos soberanos emitidos internacionalmente por el Estado paraguayo;</t>
  </si>
  <si>
    <t>d) Títulos de instituciones habilitadas por el Banco Central del Paraguay y que cuenten con calificación de riesgo local BBB o superior que emitan y coticen en mercados internacionales;</t>
  </si>
  <si>
    <t>e) Títulos emitidos por un Estado extranjero con calificación A-, similar o superior, que se transen habitualmente en los mercados locales o internacionales;</t>
  </si>
  <si>
    <t>f) Títulos emitidos por un Estado extranjero con calificación BBB-, similar o superior, que se transen habitualmente en los mercados locales o internacionales;</t>
  </si>
  <si>
    <t>g) Bonos, o títulos de deuda, cuya emisión haya sido registrada en el Registro de Valores que lleva la SIV (ex CNV), y que cuenten con calificación de riesgo A- o superior;</t>
  </si>
  <si>
    <t>h) Títulos emitidos por Bancos extranjeros dentro de un país con calificación BBB- o superior, con una calificación local en dicho país de A- o superior, negociados habitualmente en el mercado local con precios referenciales diarios;</t>
  </si>
  <si>
    <t>i) Títulos emitidos por una emisora extranjera dentro de un país que cuente con calificación BBB- o superior, con una calificación local en dicho país de A- o superior, negociados habitualmente en el mercado local con precios referenciales diarios;</t>
  </si>
  <si>
    <t>j) Operaciones de compra con compromiso de venta con los valores comprendidos en este artículo, con contraparte de sujetos supervisados por la Superintendencia de Valores u otras autoridades administrativas de control, y negociados a través de las Casas de Bolsa a un plazo no mayor a 90 días;</t>
  </si>
  <si>
    <t>k) Cuotas partes de fondos mutuos o de inversión y otros valores de inversión, no administrados por la misma administradora, según determine la SIV (ex CNV) de acuerdo con lo previsto en los respectivos reglamentos internos de los fondos.</t>
  </si>
  <si>
    <t>l) Derivados financieros exclusivamente como cobertura de los activos del fondo, negociados localmente en Bolsa o en el mercado extrabursátil con entidades financieras y de seguros reguladas por las Superintendencias de Bancos y de Seguros.</t>
  </si>
  <si>
    <t>m) Derivados financieros exclusivamente como cobertura de los activos del fondo, negociados internacionalmente en Bolsas en países con calificación de riesgo AA o superior.</t>
  </si>
  <si>
    <t>Además, también quedan exceptuados de estos límites los títulos emitidos por Estados extranjeros que cuenten con una calificación de riesgo internacional similar o superior a A-. De igual manera, quedan exceptuados de estos límites los depósitos Overnight y Term Deposits emitidos por bancos extranjeros dentro de un país con calificación BBB- o superior, con una calificación local en dicho país de A- o superior.</t>
  </si>
  <si>
    <t>Límites de las inversiones con respecto del activo total del fondo por tipo de instrumento:</t>
  </si>
  <si>
    <r>
      <t xml:space="preserve">Diversificación de las inversiones por emisor y grupo empresarial:
</t>
    </r>
    <r>
      <rPr>
        <sz val="10"/>
        <color theme="1"/>
        <rFont val="Arial"/>
        <family val="2"/>
      </rPr>
      <t xml:space="preserve">Los límites de diversificación por emisor y grupo empresarial son:
</t>
    </r>
    <r>
      <rPr>
        <b/>
        <sz val="10"/>
        <color theme="1"/>
        <rFont val="Arial"/>
        <family val="2"/>
      </rPr>
      <t xml:space="preserve">i. Límite máximo de inversión por emisor: </t>
    </r>
    <r>
      <rPr>
        <sz val="10"/>
        <color theme="1"/>
        <rFont val="Arial"/>
        <family val="2"/>
      </rPr>
      <t xml:space="preserve">10% del activo del fondo.
</t>
    </r>
    <r>
      <rPr>
        <b/>
        <sz val="10"/>
        <color theme="1"/>
        <rFont val="Arial"/>
        <family val="2"/>
      </rPr>
      <t>ii. Límite máximo de inversión por emisor y su grupo empresarial:</t>
    </r>
    <r>
      <rPr>
        <sz val="10"/>
        <color theme="1"/>
        <rFont val="Arial"/>
        <family val="2"/>
      </rPr>
      <t xml:space="preserve"> 25% de los activos del Fondo.</t>
    </r>
  </si>
  <si>
    <t>PUBLICO</t>
  </si>
  <si>
    <t>FAMILIAR ADMINISTRADORA DE FONDOS PATRIMONIALES DE INVERSIÓN S.A. fue constituida en Asunción, Paraguay por Escritura Pública Nro.170 del 12 de julio del año 2023. Los estatutos fueron inscriptos en la Dirección General de Registros Públicos en fecha 27 de julio de 2023, Sección Personas Jurídicas bajo el Nº 1 folio 01, Serie Comercial. La matrícula del comerciante fue emitida en fecha 1 de agosto de 2023 bajo el N° 5572. En fecha 25 de agosto del 2023, la Comisión Nacional de Valores certifica que la Sociedad ha sido inscripta en el Registro del Mercado de Valores según Certificación de Registro N° 148, como Sociedad Administradora de Fondos Patrimoniales de Inversión, cumpliendo con los requisitos establecidos en la normativa vigente que rige el Mercado de Valores.</t>
  </si>
  <si>
    <t>Banco Familiar S.A.E.C.A. - Cta. Cte. N° 0- 8398190 - Cuenta Operativa</t>
  </si>
  <si>
    <t>Maria Cristina Troche</t>
  </si>
  <si>
    <t xml:space="preserve">Vicepresidente </t>
  </si>
  <si>
    <t>(*) El importe correspondiente a la comisión por administración registrado durante el periodo constituye un gasto asumido por el Fondo Mutuo, en concepto de los servicios prestados por la Sociedad Administradora equivalente al 1% nominal anual (IVA incluido) calculado en forma diaria sobre el valor del patrimonio neto del Fondo Mutuo del día (luego de debitadas las cargas de las operaciones del día).</t>
  </si>
  <si>
    <t>Rendimientos - Letras del Tesoro de EE.UU.</t>
  </si>
  <si>
    <t>FONDO MUTUO FAM LIQUIDEZ DÓLARES es un fondo mutuo de inversión de renta fija de corto plazo con duración igual o menor a 540 días, administrado por Familiar Administradora de Fondos Patrimoniales de Inversión S.A. El Fondo fue creado con el objeto de invertir en valores negociables de renta fija, públicos o privados, ambos con oferta pública, y otros activos contemplados en la normativa vigente.
De conformidad con la Ley 5452/15 Que Regula los Fondos Patrimoniales de Inversión, el Fondo Mutuo se considera como una persona jurídica independiente y la Sociedad Administradora actúa como su representante legal. Las operaciones del Fondo Mutuo se registran y contabilizan en la moneda del Fondo, en forma separada de la Sociedad Administradora y de los demás fondos administrados por la misma.</t>
  </si>
  <si>
    <t>El 18 de enero de 2024, la Superintendencia de Valores, mediante la Resolución N° 5 E/24, aprobó el registro y el reglamento interno del fondo mutuo. Además,el mismo día la Superintendencia de Valores certificó que el fondo mutuo ha sido inscripto en el Registro del Mercado de Valores Certificado de Registro N° 006_18012024, junto con el Reglamento Interno y el modelo de Contrato de Suscripción del mencionado fondo, cumpliendo con los requisitos establecidos en la normativa vigente.</t>
  </si>
  <si>
    <t xml:space="preserve">Quedan exceptuados de los límites de diversificación, los títulos emitidos por el Tesoro Paraguayo, y otras Entidades Estatales que cuenten con garantía del Tesoro Paraguayo. 
</t>
  </si>
  <si>
    <t>Cajas de Valores nacionales e internacionalmente autorizadas.</t>
  </si>
  <si>
    <r>
      <rPr>
        <b/>
        <sz val="10"/>
        <color theme="1"/>
        <rFont val="Arial"/>
        <family val="2"/>
      </rPr>
      <t>Títulos Físicos (de ser adquiridos):</t>
    </r>
    <r>
      <rPr>
        <sz val="10"/>
        <color theme="1"/>
        <rFont val="Arial"/>
        <family val="2"/>
      </rPr>
      <t xml:space="preserve"> Serán custodiados en la bóveda del Familiar CBSA., de acuerdo a los procedimientos de seguridad y control de la mencionada entidad.</t>
    </r>
  </si>
  <si>
    <r>
      <rPr>
        <b/>
        <sz val="10"/>
        <color theme="1"/>
        <rFont val="Arial"/>
        <family val="2"/>
      </rPr>
      <t>Títulos desmaterializados (de ser adquiridos):</t>
    </r>
    <r>
      <rPr>
        <sz val="10"/>
        <color theme="1"/>
        <rFont val="Arial"/>
        <family val="2"/>
      </rPr>
      <t xml:space="preserve"> Serán Custodiados por la Bolsa de Valores de Asunción S.A. ("BVASA") bajo la cuenta corriente creada en dicha entidad y en otras Cajas de Valores nacionales e internacionalmente autorizadas.</t>
    </r>
  </si>
  <si>
    <r>
      <rPr>
        <b/>
        <sz val="10"/>
        <rFont val="Arial"/>
        <family val="2"/>
      </rPr>
      <t>Títulos de deuda renta fija – Bonos del Tesoro Americano</t>
    </r>
    <r>
      <rPr>
        <sz val="10"/>
        <rFont val="Arial"/>
        <family val="2"/>
      </rPr>
      <t xml:space="preserve">
Las bonos del tesoro americano se valúan a valor de mercado más el devengamiento de la diferencia resultante  entre el valor de compra y el valor nominal del instrumento. Dichos diferenciales de precio son reconocidos en el resultado conforme se devengan teniendo en cuenta el plazo residual de los instrumentos. Así mismo, la administradora analiza periódicamente el riesgo de crédito asociado a la calidad del emisor a fin de identificar indicadores de deterioro.</t>
    </r>
  </si>
  <si>
    <t>2do. Trimestre</t>
  </si>
  <si>
    <t>Abril</t>
  </si>
  <si>
    <t>Mayo</t>
  </si>
  <si>
    <t>Junio</t>
  </si>
  <si>
    <t>Intereses y comisiones Bancarias</t>
  </si>
  <si>
    <t>Sobregiros bancarios</t>
  </si>
  <si>
    <t>4.5 ) Sobregiros bancarios</t>
  </si>
  <si>
    <t xml:space="preserve">4.6 ) Rescates a pagar </t>
  </si>
  <si>
    <t>4.7 ) Otros pasivos</t>
  </si>
  <si>
    <t>4.8 ) Resultados por Tenencia de Inversiones</t>
  </si>
  <si>
    <t>4.9) Resultado neto de operaciones</t>
  </si>
  <si>
    <t>4.11) Otros egresos</t>
  </si>
  <si>
    <t>(Nota 4.6)</t>
  </si>
  <si>
    <t>(Nota 4.11)</t>
  </si>
  <si>
    <t>Intereses por sobregiro bancario</t>
  </si>
  <si>
    <t>20/08/24</t>
  </si>
  <si>
    <t>01/08/24</t>
  </si>
  <si>
    <t>03/06/24</t>
  </si>
  <si>
    <t>19/09/24</t>
  </si>
  <si>
    <t>25/04/24</t>
  </si>
  <si>
    <t>10/05/24</t>
  </si>
  <si>
    <t>01/09/26</t>
  </si>
  <si>
    <t>02/12/25</t>
  </si>
  <si>
    <t>Cantidad</t>
  </si>
  <si>
    <r>
      <t>Bolsa de Valores y Productos de Asunción S.A.E.C.A.:</t>
    </r>
    <r>
      <rPr>
        <sz val="10"/>
        <color theme="1"/>
        <rFont val="Arial"/>
        <family val="2"/>
      </rPr>
      <t xml:space="preserve"> Fue Constituida por decreto del poder Ejecutivo N° 38.088 de fecha 20 de marzo de 1978, inscripta en el registro publico de comercio en el Año 1978.</t>
    </r>
  </si>
  <si>
    <r>
      <rPr>
        <b/>
        <sz val="10"/>
        <color theme="1"/>
        <rFont val="Arial"/>
        <family val="2"/>
      </rPr>
      <t>Banco Familiar S.A.E.C.A.</t>
    </r>
    <r>
      <rPr>
        <sz val="10"/>
        <color theme="1"/>
        <rFont val="Arial"/>
        <family val="2"/>
      </rPr>
      <t xml:space="preserve"> fue constituida bajo la forma de Sociedad Anónima en fecha 21 de enero de 1992. Por Decreto del Poder Ejecutivo Nº 13.239 del 14 de abril de 1992 fue reconocida su personería jurídica y aprobado su Estatuto Social. Inició sus operaciones el 1 de julio de 1992 desarrollando las actividades permitidas a las entidades financieras de acuerdo con las leyes del Paraguay y normas prescritas en disposiciones reglamentarias del Banco Central del Paraguay (BCP). </t>
    </r>
  </si>
  <si>
    <t xml:space="preserve">ESTADOS FINANCIEROS AL 30 DE SEPTIEMBRE DE 2024 PRESENTADO DE FORMA COMPARATIVA </t>
  </si>
  <si>
    <t>3er. Trimestre</t>
  </si>
  <si>
    <t>Julio</t>
  </si>
  <si>
    <t>Agosto</t>
  </si>
  <si>
    <t>Septiembre</t>
  </si>
  <si>
    <t xml:space="preserve">Banco Familiar SAECA                                                                                                                                                                                    </t>
  </si>
  <si>
    <t xml:space="preserve">Certficado Depósito de Ahorro USD                                                                                                                                                                       </t>
  </si>
  <si>
    <t xml:space="preserve">US TBills USD                                                                                                                                                                                           </t>
  </si>
  <si>
    <t xml:space="preserve">Intereses a Cobrar Cuentas a la vista                                                                                                                                                                   </t>
  </si>
  <si>
    <t xml:space="preserve">Cargos Diferidos                                            </t>
  </si>
  <si>
    <t xml:space="preserve">.Otros Cargos Diferidos                                     </t>
  </si>
  <si>
    <t xml:space="preserve">Gastos de Auditoria Externa (IVA)                                                                                                                                                                       </t>
  </si>
  <si>
    <t xml:space="preserve">Intereses bancarios a devengar                              </t>
  </si>
  <si>
    <t xml:space="preserve">Intereses por sobregiro a devengar                                                                                                                                                                      </t>
  </si>
  <si>
    <t xml:space="preserve">Provisiones                                                 </t>
  </si>
  <si>
    <t xml:space="preserve">Provisión Comisiones de AdmSocAdministradora (Clase A)                                                                                                                                                  </t>
  </si>
  <si>
    <t xml:space="preserve">Provisión Comisiones de AdmSocAdministradora IVA (Clas                                                                                                                                                  </t>
  </si>
  <si>
    <t xml:space="preserve">Suscripciones                                                                                                                                                                                           </t>
  </si>
  <si>
    <t xml:space="preserve">Rescates                                                                                                                                                                                                </t>
  </si>
  <si>
    <t xml:space="preserve">Ventas Certificado Depósito de Ahorro                                                                                                                                                                   </t>
  </si>
  <si>
    <t xml:space="preserve">Ventas US TBills                                                                                                                                                                                        </t>
  </si>
  <si>
    <t xml:space="preserve">Intereses bancarios cuentas a la vista                                                                                                                                                                  </t>
  </si>
  <si>
    <t xml:space="preserve">Resultado por Tenencia Certificado Depósito de Ahorro                                                                                                                                                   </t>
  </si>
  <si>
    <t xml:space="preserve">Resultado por Tenencia US TBills                                                                                                                                                                        </t>
  </si>
  <si>
    <t xml:space="preserve">Costo Certificado Depósito de Ahorro                                                                                                                                                                    </t>
  </si>
  <si>
    <t xml:space="preserve">Costo US TBills                                                                                                                                                                                         </t>
  </si>
  <si>
    <t xml:space="preserve">Intereses y comisiones Bancarias                                                                                                                                                                        </t>
  </si>
  <si>
    <t xml:space="preserve">Comisiones Administración  de AdmSocAdministradora Cla                                                                                                                                                  </t>
  </si>
  <si>
    <t xml:space="preserve">Comisiones Administración  de AdmSocAdministradora IVA                                                                                                                                                  </t>
  </si>
  <si>
    <t>22/07/24</t>
  </si>
  <si>
    <t>28/07/25</t>
  </si>
  <si>
    <t>10/02/26</t>
  </si>
  <si>
    <t>12/02/26</t>
  </si>
  <si>
    <t>21/08/24</t>
  </si>
  <si>
    <t>13/02/26</t>
  </si>
  <si>
    <t>04/09/24</t>
  </si>
  <si>
    <t>09/02/26</t>
  </si>
  <si>
    <t>10/09/24</t>
  </si>
  <si>
    <t>17/02/26</t>
  </si>
  <si>
    <t>20/09/27</t>
  </si>
  <si>
    <t>20/09/24</t>
  </si>
  <si>
    <t>21/09/27</t>
  </si>
  <si>
    <t>REF,</t>
  </si>
  <si>
    <t>Notas a los Estados Financieros (Nota 1 a Nota 3,7)</t>
  </si>
  <si>
    <t>Nota 1 a Nota 3,7</t>
  </si>
  <si>
    <t>Notas a los Estados Financieros (Nota 3,8 a Nota 4,1)</t>
  </si>
  <si>
    <t>Nota 3,8 a Nota 4,1</t>
  </si>
  <si>
    <t>Notas a los Estados Financieros (Nota 4,2)</t>
  </si>
  <si>
    <t>Nota 4,2</t>
  </si>
  <si>
    <t>Notas a los Estados Financieros (Nota 4,3 a Nota 4,11)</t>
  </si>
  <si>
    <t>Nota 4,3 a Nota 4,11</t>
  </si>
  <si>
    <t xml:space="preserve">Costo certificado depósito de ahorro        </t>
  </si>
  <si>
    <t xml:space="preserve">Ventas letras del tesoro de EE.UU.             </t>
  </si>
  <si>
    <t xml:space="preserve">Ventas certificado depósito de ahorro        </t>
  </si>
  <si>
    <t>Gastos por cargos diferidos</t>
  </si>
  <si>
    <t>.Gastos por Cargos Diferidos (Auditoria Externa)</t>
  </si>
  <si>
    <t>.Gastos por Cargos Diferidos Outsourcing Contable</t>
  </si>
  <si>
    <t>.Gastos por Cargos Diferidos Outsourcing Contable (IVA)</t>
  </si>
  <si>
    <t>.Gastos por Cargos Diferidos Auditoria Externa(IVA)</t>
  </si>
  <si>
    <t xml:space="preserve">Gastos por cargos Diferidos Calificadora (IVA)                                                                                                                                                          </t>
  </si>
  <si>
    <t xml:space="preserve">Otras Deudas                                                </t>
  </si>
  <si>
    <t xml:space="preserve">Rescates por Pagar                                                                                                                                                                                      </t>
  </si>
  <si>
    <t xml:space="preserve">. Gastos por Cargos Diferidos (Calificadora de Riesgo)                                                                                                                                                  </t>
  </si>
  <si>
    <t xml:space="preserve">. Gastos por Cargos Diferidos Calificadora de Riesgo (IVA)                                                                                                                                              </t>
  </si>
  <si>
    <t xml:space="preserve">Provisión para gastos varios a Pagar  </t>
  </si>
  <si>
    <t>Rescates por Pagar</t>
  </si>
  <si>
    <t>31/12/2024
U$S</t>
  </si>
  <si>
    <t>4to. Trimestre</t>
  </si>
  <si>
    <t>Octubre</t>
  </si>
  <si>
    <t>Noviembre</t>
  </si>
  <si>
    <t>Diciembre</t>
  </si>
  <si>
    <t>(Nota 4.5)</t>
  </si>
  <si>
    <t>Otros pasivos</t>
  </si>
  <si>
    <t>Rescate a pagar</t>
  </si>
  <si>
    <t>(Nota 4.7)</t>
  </si>
  <si>
    <t>28/01/25</t>
  </si>
  <si>
    <t>06/11/24</t>
  </si>
  <si>
    <t>25/11/24</t>
  </si>
  <si>
    <t>30/04/26</t>
  </si>
  <si>
    <t>27/11/24</t>
  </si>
  <si>
    <t>22/05/25</t>
  </si>
  <si>
    <t>04/12/24</t>
  </si>
  <si>
    <t>14/04/26</t>
  </si>
  <si>
    <t>10/03/25</t>
  </si>
  <si>
    <t>16/12/24</t>
  </si>
  <si>
    <t>08/05/25</t>
  </si>
  <si>
    <t>17/12/24</t>
  </si>
  <si>
    <t>20/12/27</t>
  </si>
  <si>
    <t>23/12/24</t>
  </si>
  <si>
    <t>TOTALES AL 31/12/2024</t>
  </si>
  <si>
    <t>COMERCIAL</t>
  </si>
  <si>
    <t xml:space="preserve">Intereses a cobrar cuentas a la vista                                                               </t>
  </si>
  <si>
    <t xml:space="preserve">Gastos de outsourcing contable </t>
  </si>
  <si>
    <t xml:space="preserve">Gastos de auditoria externa                                                                                                                                                             </t>
  </si>
  <si>
    <t>Gastos de calificación de riesgo</t>
  </si>
  <si>
    <t xml:space="preserve">Bonos Financieros                                           </t>
  </si>
  <si>
    <t xml:space="preserve">Bonos Financieros USD                                                                                                                                                                                   </t>
  </si>
  <si>
    <t xml:space="preserve">. Gastos de Calificación de Riesgo                                                                                                                                                                      </t>
  </si>
  <si>
    <t xml:space="preserve">.Gastos de Auditoria Externa                                                                                                                                                                            </t>
  </si>
  <si>
    <t xml:space="preserve">.Gastos de Outsourcing Contable                                                                                                                                                                         </t>
  </si>
  <si>
    <t xml:space="preserve">.Gastos de Outsourcing Contable (IVA)                                                                                                                                                                   </t>
  </si>
  <si>
    <t xml:space="preserve">Ventas Bonos Financieros                                                                                                                                                                                </t>
  </si>
  <si>
    <t xml:space="preserve">Resultado por Tenencia Bonos Financieros                                                                                                                                                                </t>
  </si>
  <si>
    <t xml:space="preserve">Costo Bonos Financieros                                                                                                                                                                                 </t>
  </si>
  <si>
    <t xml:space="preserve">Gastos Bursátiles                                                                                                                                                                                       </t>
  </si>
  <si>
    <t xml:space="preserve">Resultado por Tenencia Bonos Corporativos_MTM                                                                                                                                                           </t>
  </si>
  <si>
    <t xml:space="preserve">5.002.002.00001.2   </t>
  </si>
  <si>
    <t xml:space="preserve">5.002.002.00001.3   </t>
  </si>
  <si>
    <t xml:space="preserve">.Gastos por Cargos Diferidos (Auditoria Externa)                                                                                                                                                        </t>
  </si>
  <si>
    <t xml:space="preserve">5.002.002.00001.4   </t>
  </si>
  <si>
    <t xml:space="preserve">.Gastos por Cargos Diferidos Outsourcing Contable                                                                                                                                                       </t>
  </si>
  <si>
    <t xml:space="preserve">5.002.002.00001.5   </t>
  </si>
  <si>
    <t xml:space="preserve">.Gastos por Cargos Diferidos Outsourcing Contable (IVA)                                                                                                                                                 </t>
  </si>
  <si>
    <t xml:space="preserve">5.002.002.00001.6   </t>
  </si>
  <si>
    <t xml:space="preserve">.Gastos por Cargos Diferidos Auditoria Externa(IVA)                                                                                                                                                     </t>
  </si>
  <si>
    <t xml:space="preserve">5.002.002.00001.7   </t>
  </si>
  <si>
    <t>31/03/2025</t>
  </si>
  <si>
    <t>Reporte: Del 01/01/2024 al 31/12/2024</t>
  </si>
  <si>
    <t xml:space="preserve">Resutados no asignados </t>
  </si>
  <si>
    <t>Reporte: Del 01/01/2024 al 31/03/2024</t>
  </si>
  <si>
    <t xml:space="preserve">Banco Familiar SAECA                                                                                </t>
  </si>
  <si>
    <t xml:space="preserve">Certficado Depósito de Ahorro USD                                                                   </t>
  </si>
  <si>
    <t xml:space="preserve">US TBills USD                                                                                       </t>
  </si>
  <si>
    <t xml:space="preserve">Intereses a Cobrar Cuentas a la vista                                                               </t>
  </si>
  <si>
    <t xml:space="preserve">Suscripciones                                                                                       </t>
  </si>
  <si>
    <t xml:space="preserve">Rescates                                                                                            </t>
  </si>
  <si>
    <t xml:space="preserve">Ventas US TBills                                                                                    </t>
  </si>
  <si>
    <t xml:space="preserve">Resultado por Tenencia Certificado Depósito de Ahorro                                               </t>
  </si>
  <si>
    <t xml:space="preserve">Resultado por Tenencia Letras del Tesoro Americano </t>
  </si>
  <si>
    <t xml:space="preserve">Costo US TBills                                                                                     </t>
  </si>
  <si>
    <t xml:space="preserve">Comisiones Administración  de AdmSocAdministradora Cla                                              </t>
  </si>
  <si>
    <t xml:space="preserve">Comisiones Administración  de AdmSocAdministradora IVA                                              </t>
  </si>
  <si>
    <t xml:space="preserve">RESULTADO DEL EJERCICIO - BROKERWARE: </t>
  </si>
  <si>
    <t>DIFERENCIA</t>
  </si>
  <si>
    <t>POR EL EJERCICIO COMPRENDIDO ENTRE EL 1 DE ENERO Y EL 31 DE MARZO DE 2025
PRESENTADO DE FORMA COMPARATIVA CON EL EJERCICIO COMPRENDIDO DEL 1 DE ENERO AL 31 DE DICIEMBRE DE 2024.</t>
  </si>
  <si>
    <t>31/03/2024
U$S</t>
  </si>
  <si>
    <t>31/03/2025
U$S</t>
  </si>
  <si>
    <t>POR EL EJERCICIO COMPRENDIDO ENTRE EL 1 DE ENERO Y EL 31 DE MARZO DE 2025 
PRESENTADO DE FORMA COMPARATIVA CON EL PERIODO COMPRENDIDO DEL 1 DE ENERO AL 31 DE MARZO DE 2024.</t>
  </si>
  <si>
    <t>POR EL EJERCICIO COMPRENDIDO ENTRE EL 1 DE ENERO Y EL 31 DE MARZO DE 2025
PRESENTADO DE FORMA COMPARATIVA CON EL PERIODO COMPRENDIDO DEL 1 DE ENERO AL 31 DE MARZO DE 2024.</t>
  </si>
  <si>
    <t>TOTAL ACTIVO NETO
AL 31/12/2024
U$S</t>
  </si>
  <si>
    <t>TOTAL ACTIVO NETO
AL 31/03/2025</t>
  </si>
  <si>
    <t>NOTAS A LOS ESTADOS FINANCIEROS AL 31 DE MARZO DE 2025</t>
  </si>
  <si>
    <t xml:space="preserve">Las informaciones presentadas corresponden al ejercicio comprendido entre el 1 de enero y el 31 de marzo de 2025, comparativo con el ejercicio anterior cerrado del 1 de enero y el 31 de diciembre de 2024 para activo neto y con el periodo del 1 de enero al 31 de marzo de 2024 para el estado de ingresos y egresos y el flujo de efectivo. </t>
  </si>
  <si>
    <t>Durante el ejercicio no se han registrados transacciones en moneda diferente a la moneda del fondo. Así mismo, al 31 de marzo del 2025 no existen saldos de activos y pasivos en moneda distintos al dólar américano.</t>
  </si>
  <si>
    <t xml:space="preserve">Gastos de Outsourcing Contable (IVA)                                                                                                                                                                   </t>
  </si>
  <si>
    <t>A continuación, se exponen los saldos de los instrumentos adquiridos al 31 de marzo de 2025:</t>
  </si>
  <si>
    <t>Rendimientos - Bonos</t>
  </si>
  <si>
    <t>Al 31 de marzo de 2025, no existen situaciones contingentes, ni reclamos que este en conocimiento de la Sociedad Administradora.</t>
  </si>
  <si>
    <t>Al 31 de marzo de 2025, no existen otros asuntos relevantes que mencionar.</t>
  </si>
  <si>
    <t>Entre la fecha de cierre de los presentes estados financieros, no han ocurrido hechos significativos de carácter financiero o de otra índole que afecten la situación patrimonial o financiera o los resultados del Fondo Mutuo FAM Liquidez Dólares al 31 de marzo de 2025.</t>
  </si>
  <si>
    <t>Certificado De Deposito De Ahorro</t>
  </si>
  <si>
    <t>Bonos Del Exterior</t>
  </si>
  <si>
    <t>Bonos Financieros</t>
  </si>
  <si>
    <t>Banco Continental S.A.E.C.A.</t>
  </si>
  <si>
    <t>Banco Nacional De Fomento</t>
  </si>
  <si>
    <t>Banco Gnb Paraguay S.A.</t>
  </si>
  <si>
    <t>Banco Atlas S.A.</t>
  </si>
  <si>
    <t>Sudameris Bank S.A.E.C.A.</t>
  </si>
  <si>
    <t>Banco Rio S.A.E.C.A.</t>
  </si>
  <si>
    <t>U.S. Government</t>
  </si>
  <si>
    <t>Solar Banco S.A.E.</t>
  </si>
  <si>
    <t>Banco Itau Paraguay S.A.</t>
  </si>
  <si>
    <t>Financiero</t>
  </si>
  <si>
    <t>Publico</t>
  </si>
  <si>
    <t>Paraguay</t>
  </si>
  <si>
    <t>Estados Unidos</t>
  </si>
  <si>
    <t>03/01/25</t>
  </si>
  <si>
    <t>07/01/26</t>
  </si>
  <si>
    <t>08/01/25</t>
  </si>
  <si>
    <t>10/04/25</t>
  </si>
  <si>
    <t>17/01/25</t>
  </si>
  <si>
    <t>17/04/25</t>
  </si>
  <si>
    <t>15/05/25</t>
  </si>
  <si>
    <t>31/01/25</t>
  </si>
  <si>
    <t>01/05/25</t>
  </si>
  <si>
    <t>17/12/26</t>
  </si>
  <si>
    <t>04/02/25</t>
  </si>
  <si>
    <t>12/02/25</t>
  </si>
  <si>
    <t>13/09/27</t>
  </si>
  <si>
    <t>02/02/27</t>
  </si>
  <si>
    <t>14/02/25</t>
  </si>
  <si>
    <t>04/02/27</t>
  </si>
  <si>
    <t>17/02/25</t>
  </si>
  <si>
    <t>11/03/26</t>
  </si>
  <si>
    <t>18/02/25</t>
  </si>
  <si>
    <t>17/09/25</t>
  </si>
  <si>
    <t>19/02/25</t>
  </si>
  <si>
    <t>24/08/26</t>
  </si>
  <si>
    <t>18/08/26</t>
  </si>
  <si>
    <t>21/02/25</t>
  </si>
  <si>
    <t>13/10/25</t>
  </si>
  <si>
    <t>27/02/25</t>
  </si>
  <si>
    <t>27/08/26</t>
  </si>
  <si>
    <t>04/03/25</t>
  </si>
  <si>
    <t>05/03/25</t>
  </si>
  <si>
    <t>08/04/25</t>
  </si>
  <si>
    <t>23/02/27</t>
  </si>
  <si>
    <t>14/03/25</t>
  </si>
  <si>
    <t>20/03/25</t>
  </si>
  <si>
    <t>03/04/25</t>
  </si>
  <si>
    <t>TOTALES AL 31/03/2025</t>
  </si>
  <si>
    <t xml:space="preserve">Ventas bonos Financieros    </t>
  </si>
  <si>
    <t>4.10) Otros ingresos</t>
  </si>
  <si>
    <t xml:space="preserve">Sobregiro bancario - Banco Familiar N° 0- 8398190 </t>
  </si>
  <si>
    <t>El modelo se sustenta en una base convencional de costo histórico y no reconoce en forma integral los efectos de la inflación en la situación patrimonial y financiera del Fondo Mutuo, ni en los resultados de sus operaciones. De haberse aplicado una corrección monetaria integral de los estados financieros, podrían haber surgido diferencias en la presentación de la situación patrimonial y financiera, en los resultados de las operaciones y en los flujos de efectivo del Fondo Mutuo al 31 de marzo de 2025 y 2024. Según el índice general de precios del consumo publicado por el Banco Central del Paraguay, la inflación al 31 de marzo de 2025 y 31 de marzo de 2024 fueron del 2,6% y 2% respectivamente.</t>
  </si>
  <si>
    <t>A continuación, la información estadística mensual de la posición del Fondo al 31 de marzo de 2025:</t>
  </si>
  <si>
    <t>DIFERENCIA DE PRECIO (+)</t>
  </si>
  <si>
    <t>Inversiones.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</si>
</sst>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3">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0_ ;\-#,##0\ "/>
    <numFmt numFmtId="172" formatCode="dd/mm/yyyy;@"/>
    <numFmt numFmtId="173" formatCode="_-* #,##0_-;\-* #,##0_-;_-* &quot;-&quot;??_-;_-@_-"/>
    <numFmt numFmtId="174" formatCode="_-* #,##0\ _€_-;\-* #,##0\ _€_-;_-* &quot;-&quot;\ _€_-;_-@_-"/>
    <numFmt numFmtId="175" formatCode="_-* #,##0.00\ _p_t_a_-;\-* #,##0.00\ _p_t_a_-;_-* &quot;-&quot;??\ _p_t_a_-;_-@_-"/>
    <numFmt numFmtId="176" formatCode="_(* #,##0_);_(* \(#,##0\);_(* &quot;-&quot;??_);_(@_)"/>
    <numFmt numFmtId="177" formatCode="0.000%"/>
    <numFmt numFmtId="178" formatCode="_ * #,##0.00_ ;_ * \-#,##0.00_ ;_ * &quot;-&quot;_ ;_ @_ "/>
    <numFmt numFmtId="179" formatCode="_(* #,##0.00_);_(* \(#,##0.00\);_(* &quot;-&quot;_);_(@_)"/>
    <numFmt numFmtId="180" formatCode="_ * #,##0.000_ ;_ * \-#,##0.000_ ;_ * &quot;-&quot;_ ;_ @_ "/>
    <numFmt numFmtId="181" formatCode="0.0"/>
    <numFmt numFmtId="182" formatCode="0\ %"/>
    <numFmt numFmtId="183" formatCode="_ * #,##0.0000_ ;_ * \-#,##0.0000_ ;_ * &quot;-&quot;_ ;_ @_ "/>
    <numFmt numFmtId="184" formatCode="#,##0.00_ ;\-#,##0.00\ "/>
  </numFmts>
  <fonts count="104">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b/>
      <sz val="10"/>
      <name val="Arial"/>
      <family val="2"/>
    </font>
    <font>
      <sz val="8"/>
      <name val="Arial"/>
      <family val="2"/>
    </font>
    <font>
      <b/>
      <sz val="8"/>
      <name val="Arial"/>
      <family val="2"/>
    </font>
    <font>
      <sz val="9"/>
      <name val="Arial"/>
      <family val="2"/>
    </font>
    <font>
      <sz val="10"/>
      <color theme="1"/>
      <name val="Arial"/>
      <family val="2"/>
    </font>
    <font>
      <sz val="9"/>
      <color theme="1"/>
      <name val="Arial"/>
      <family val="2"/>
    </font>
    <font>
      <b/>
      <sz val="9"/>
      <color theme="1"/>
      <name val="Arial"/>
      <family val="2"/>
    </font>
    <font>
      <sz val="10"/>
      <name val="Arial"/>
      <family val="2"/>
    </font>
    <font>
      <sz val="11"/>
      <name val="Calibri"/>
      <family val="2"/>
      <scheme val="minor"/>
    </font>
    <font>
      <b/>
      <sz val="10"/>
      <color rgb="FF000000"/>
      <name val="Arial"/>
      <family val="2"/>
    </font>
    <font>
      <b/>
      <sz val="8"/>
      <color rgb="FFFF0000"/>
      <name val="Arial"/>
      <family val="2"/>
    </font>
    <font>
      <b/>
      <sz val="8"/>
      <color theme="0"/>
      <name val="Arial"/>
      <family val="2"/>
    </font>
    <font>
      <sz val="8"/>
      <color theme="0"/>
      <name val="Arial"/>
      <family val="2"/>
    </font>
    <font>
      <sz val="8"/>
      <color theme="1"/>
      <name val="Arial"/>
      <family val="2"/>
    </font>
    <font>
      <u/>
      <sz val="11"/>
      <color theme="10"/>
      <name val="Calibri"/>
      <family val="2"/>
      <scheme val="minor"/>
    </font>
    <font>
      <sz val="10"/>
      <name val="Times New Roman"/>
      <family val="1"/>
    </font>
    <font>
      <sz val="18"/>
      <color theme="3"/>
      <name val="Calibri Light"/>
      <family val="2"/>
      <scheme val="major"/>
    </font>
    <font>
      <sz val="11"/>
      <color indexed="8"/>
      <name val="Calibri"/>
      <family val="2"/>
    </font>
    <font>
      <sz val="11"/>
      <color rgb="FF000000"/>
      <name val="Calibri"/>
      <family val="2"/>
    </font>
    <font>
      <b/>
      <sz val="12"/>
      <color theme="1"/>
      <name val="Arial"/>
      <family val="2"/>
    </font>
    <font>
      <b/>
      <sz val="10"/>
      <color theme="1"/>
      <name val="Arial"/>
      <family val="2"/>
    </font>
    <font>
      <sz val="10"/>
      <color rgb="FFFF0000"/>
      <name val="Arial"/>
      <family val="2"/>
    </font>
    <font>
      <sz val="11"/>
      <color theme="0"/>
      <name val="Arial"/>
      <family val="2"/>
    </font>
    <font>
      <sz val="11"/>
      <color theme="1"/>
      <name val="Arial"/>
      <family val="2"/>
    </font>
    <font>
      <sz val="11"/>
      <color rgb="FF0070C0"/>
      <name val="Arial"/>
      <family val="2"/>
    </font>
    <font>
      <b/>
      <sz val="12"/>
      <color rgb="FF0070C0"/>
      <name val="Arial"/>
      <family val="2"/>
    </font>
    <font>
      <sz val="11"/>
      <name val="Arial"/>
      <family val="2"/>
    </font>
    <font>
      <b/>
      <u/>
      <sz val="11"/>
      <name val="Arial"/>
      <family val="2"/>
    </font>
    <font>
      <b/>
      <u/>
      <sz val="12"/>
      <name val="Arial"/>
      <family val="2"/>
    </font>
    <font>
      <b/>
      <sz val="12"/>
      <name val="Arial"/>
      <family val="2"/>
    </font>
    <font>
      <sz val="12"/>
      <name val="Arial"/>
      <family val="2"/>
    </font>
    <font>
      <u/>
      <sz val="11"/>
      <name val="Arial"/>
      <family val="2"/>
    </font>
    <font>
      <b/>
      <sz val="13"/>
      <name val="Arial"/>
      <family val="2"/>
    </font>
    <font>
      <b/>
      <sz val="16"/>
      <name val="Arial"/>
      <family val="2"/>
    </font>
    <font>
      <sz val="11"/>
      <color theme="1" tint="0.34998626667073579"/>
      <name val="Arial"/>
      <family val="2"/>
    </font>
    <font>
      <sz val="13"/>
      <color theme="1" tint="0.34998626667073579"/>
      <name val="Arial"/>
      <family val="2"/>
    </font>
    <font>
      <b/>
      <u/>
      <sz val="12"/>
      <color theme="1" tint="0.34998626667073579"/>
      <name val="Arial"/>
      <family val="2"/>
    </font>
    <font>
      <b/>
      <sz val="20"/>
      <color theme="0"/>
      <name val="Arial"/>
      <family val="2"/>
    </font>
    <font>
      <sz val="12"/>
      <color theme="1"/>
      <name val="Arial"/>
      <family val="2"/>
    </font>
    <font>
      <b/>
      <sz val="11"/>
      <color theme="1"/>
      <name val="Arial"/>
      <family val="2"/>
    </font>
    <font>
      <b/>
      <sz val="10"/>
      <color theme="0"/>
      <name val="Arial"/>
      <family val="2"/>
    </font>
    <font>
      <b/>
      <i/>
      <sz val="10"/>
      <color theme="1"/>
      <name val="Arial"/>
      <family val="2"/>
    </font>
    <font>
      <u/>
      <sz val="10"/>
      <color theme="10"/>
      <name val="Arial"/>
      <family val="2"/>
    </font>
    <font>
      <sz val="10"/>
      <color rgb="FF000000"/>
      <name val="Arial"/>
      <family val="2"/>
    </font>
    <font>
      <sz val="11"/>
      <color theme="3" tint="-0.249977111117893"/>
      <name val="Arial"/>
      <family val="2"/>
    </font>
    <font>
      <b/>
      <u/>
      <sz val="11"/>
      <color theme="3" tint="-0.249977111117893"/>
      <name val="Arial"/>
      <family val="2"/>
    </font>
    <font>
      <sz val="13"/>
      <color theme="3" tint="-0.249977111117893"/>
      <name val="Arial"/>
      <family val="2"/>
    </font>
    <font>
      <b/>
      <sz val="12"/>
      <color theme="3" tint="-0.249977111117893"/>
      <name val="Arial"/>
      <family val="2"/>
    </font>
    <font>
      <sz val="12"/>
      <color theme="3" tint="-0.249977111117893"/>
      <name val="Arial"/>
      <family val="2"/>
    </font>
    <font>
      <u/>
      <sz val="11"/>
      <color theme="3" tint="-0.249977111117893"/>
      <name val="Arial"/>
      <family val="2"/>
    </font>
    <font>
      <b/>
      <sz val="13"/>
      <color theme="3" tint="-0.249977111117893"/>
      <name val="Arial"/>
      <family val="2"/>
    </font>
    <font>
      <sz val="10"/>
      <color theme="3" tint="-0.249977111117893"/>
      <name val="Arial"/>
      <family val="2"/>
    </font>
    <font>
      <sz val="10"/>
      <name val="Arial"/>
      <family val="2"/>
    </font>
    <font>
      <sz val="10"/>
      <color indexed="8"/>
      <name val="Arial"/>
      <family val="2"/>
    </font>
    <font>
      <sz val="11"/>
      <color rgb="FF9C5700"/>
      <name val="Calibri"/>
      <family val="2"/>
      <scheme val="minor"/>
    </font>
    <font>
      <sz val="11"/>
      <color indexed="8"/>
      <name val="Calibri"/>
      <family val="2"/>
      <scheme val="minor"/>
    </font>
    <font>
      <b/>
      <sz val="9"/>
      <name val="AriaÑ"/>
    </font>
    <font>
      <sz val="9"/>
      <name val="AriaÑ"/>
    </font>
    <font>
      <b/>
      <sz val="10"/>
      <name val="AriaÑ"/>
    </font>
    <font>
      <sz val="10"/>
      <name val="AriaÑ"/>
    </font>
    <font>
      <sz val="10"/>
      <color rgb="FFFF0000"/>
      <name val="AriaÑ"/>
    </font>
    <font>
      <b/>
      <sz val="10"/>
      <color rgb="FFFF0000"/>
      <name val="AriaÑ"/>
    </font>
    <font>
      <b/>
      <sz val="10"/>
      <color rgb="FFFFFFFF"/>
      <name val="Arial"/>
      <family val="2"/>
    </font>
    <font>
      <sz val="10"/>
      <color rgb="FFFFFFFF"/>
      <name val="Arial"/>
      <family val="2"/>
    </font>
    <font>
      <b/>
      <u/>
      <sz val="10"/>
      <color rgb="FF000000"/>
      <name val="Arial"/>
      <family val="2"/>
    </font>
    <font>
      <sz val="9"/>
      <color rgb="FFFF0000"/>
      <name val="Arial"/>
      <family val="2"/>
    </font>
    <font>
      <sz val="8"/>
      <color rgb="FFFF0000"/>
      <name val="Arial"/>
      <family val="2"/>
    </font>
    <font>
      <sz val="11"/>
      <color rgb="FFFF0000"/>
      <name val="Arial"/>
      <family val="2"/>
    </font>
    <font>
      <i/>
      <sz val="10"/>
      <color theme="1"/>
      <name val="Arial"/>
      <family val="2"/>
    </font>
    <font>
      <sz val="10"/>
      <name val="Arial"/>
      <family val="2"/>
    </font>
    <font>
      <i/>
      <sz val="10"/>
      <color rgb="FF000000"/>
      <name val="Arial"/>
      <family val="2"/>
    </font>
    <font>
      <sz val="10"/>
      <color theme="0"/>
      <name val="Arial"/>
      <family val="2"/>
    </font>
    <font>
      <sz val="11"/>
      <color theme="1"/>
      <name val="Times New Roman"/>
      <family val="1"/>
    </font>
    <font>
      <sz val="11"/>
      <name val="Calibri"/>
      <family val="2"/>
    </font>
    <font>
      <b/>
      <sz val="11"/>
      <name val="Calibri"/>
      <family val="2"/>
    </font>
    <font>
      <sz val="10"/>
      <name val="Arial"/>
      <family val="2"/>
    </font>
    <font>
      <sz val="10"/>
      <color rgb="FFFF0000"/>
      <name val="Arial"/>
      <family val="2"/>
    </font>
    <font>
      <sz val="10"/>
      <color theme="1"/>
      <name val="Arial"/>
      <family val="2"/>
    </font>
    <font>
      <b/>
      <sz val="10"/>
      <color rgb="FF000000"/>
      <name val="Arial"/>
      <family val="2"/>
    </font>
    <font>
      <sz val="10"/>
      <color rgb="FFFF0000"/>
      <name val="Arial"/>
      <family val="2"/>
    </font>
    <font>
      <sz val="12"/>
      <color theme="1"/>
      <name val="Calibri"/>
      <family val="2"/>
      <scheme val="minor"/>
    </font>
    <font>
      <b/>
      <sz val="10"/>
      <color theme="1"/>
      <name val="Arial"/>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00206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0.499984740745262"/>
        <bgColor indexed="64"/>
      </patternFill>
    </fill>
    <fill>
      <patternFill patternType="solid">
        <fgColor theme="5"/>
        <bgColor indexed="64"/>
      </patternFill>
    </fill>
    <fill>
      <patternFill patternType="solid">
        <fgColor rgb="FF00B050"/>
        <bgColor indexed="64"/>
      </patternFill>
    </fill>
    <fill>
      <patternFill patternType="solid">
        <fgColor rgb="FFFFFFCC"/>
        <bgColor indexed="64"/>
      </patternFill>
    </fill>
    <fill>
      <patternFill patternType="solid">
        <fgColor rgb="FF757171"/>
        <bgColor indexed="64"/>
      </patternFill>
    </fill>
    <fill>
      <patternFill patternType="solid">
        <fgColor rgb="FFEDEDED"/>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ck">
        <color theme="2" tint="-0.499984740745262"/>
      </bottom>
      <diagonal/>
    </border>
    <border>
      <left/>
      <right/>
      <top/>
      <bottom style="double">
        <color auto="1"/>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s>
  <cellStyleXfs count="5522">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0" fontId="29"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xf numFmtId="0" fontId="20" fillId="0" borderId="0"/>
    <xf numFmtId="0" fontId="38"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20"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39"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75" fontId="20" fillId="0" borderId="0" applyFont="0" applyFill="0" applyBorder="0" applyAlignment="0" applyProtection="0"/>
    <xf numFmtId="43" fontId="1" fillId="0" borderId="0" applyFont="0" applyFill="0" applyBorder="0" applyAlignment="0" applyProtection="0"/>
    <xf numFmtId="0" fontId="40" fillId="0" borderId="0"/>
    <xf numFmtId="0" fontId="20"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74" fillId="0" borderId="0"/>
    <xf numFmtId="0" fontId="76" fillId="4" borderId="0" applyNumberFormat="0" applyBorder="0" applyAlignment="0" applyProtection="0"/>
    <xf numFmtId="43" fontId="1" fillId="0" borderId="0" applyFont="0" applyFill="0" applyBorder="0" applyAlignment="0" applyProtection="0"/>
    <xf numFmtId="0" fontId="1" fillId="12" borderId="0" applyNumberFormat="0" applyBorder="0" applyAlignment="0" applyProtection="0"/>
    <xf numFmtId="43" fontId="1"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0" fontId="45" fillId="0" borderId="0"/>
    <xf numFmtId="41" fontId="1" fillId="0" borderId="0" applyFont="0" applyFill="0" applyBorder="0" applyAlignment="0" applyProtection="0"/>
    <xf numFmtId="0" fontId="75" fillId="0" borderId="0">
      <alignment vertical="top"/>
    </xf>
    <xf numFmtId="41" fontId="75"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41" fontId="18" fillId="0" borderId="0" applyFont="0" applyFill="0" applyBorder="0" applyAlignment="0" applyProtection="0"/>
    <xf numFmtId="173" fontId="1" fillId="0" borderId="0" applyFont="0" applyFill="0" applyBorder="0" applyAlignment="0" applyProtection="0"/>
    <xf numFmtId="0" fontId="64" fillId="0" borderId="0" applyNumberFormat="0" applyFill="0" applyBorder="0" applyAlignment="0" applyProtection="0"/>
    <xf numFmtId="165" fontId="20"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77" fillId="0" borderId="0"/>
    <xf numFmtId="0" fontId="20"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5"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0" fontId="7"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41" fontId="75" fillId="0" borderId="0" applyFont="0" applyFill="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9" fontId="20"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0" fontId="64" fillId="0" borderId="0" applyNumberFormat="0" applyFill="0" applyBorder="0" applyAlignment="0" applyProtection="0"/>
    <xf numFmtId="0" fontId="1" fillId="0" borderId="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41" fontId="18"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77"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5" fontId="77" fillId="0" borderId="0" applyFont="0" applyFill="0" applyBorder="0" applyAlignment="0" applyProtection="0"/>
    <xf numFmtId="43" fontId="1" fillId="0" borderId="0" applyFont="0" applyFill="0" applyBorder="0" applyAlignment="0" applyProtection="0"/>
    <xf numFmtId="165" fontId="7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43" borderId="0" applyBorder="0" applyAlignment="0" applyProtection="0"/>
    <xf numFmtId="43" fontId="1" fillId="0" borderId="0" applyFont="0" applyFill="0" applyBorder="0" applyAlignment="0" applyProtection="0"/>
    <xf numFmtId="9" fontId="20" fillId="0" borderId="0" applyFont="0" applyFill="0" applyBorder="0" applyAlignment="0" applyProtection="0"/>
    <xf numFmtId="0" fontId="1" fillId="0" borderId="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91"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95" fillId="0" borderId="0"/>
    <xf numFmtId="41" fontId="95" fillId="0" borderId="0" applyFont="0" applyFill="0" applyBorder="0" applyAlignment="0" applyProtection="0"/>
    <xf numFmtId="41" fontId="1" fillId="0" borderId="0" applyFont="0" applyFill="0" applyBorder="0" applyAlignment="0" applyProtection="0"/>
    <xf numFmtId="0" fontId="20" fillId="0" borderId="0" applyNumberFormat="0" applyFont="0" applyFill="0" applyBorder="0" applyAlignment="0" applyProtection="0"/>
    <xf numFmtId="41" fontId="20" fillId="0" borderId="0" applyNumberFormat="0" applyFont="0" applyFill="0" applyBorder="0" applyAlignment="0" applyProtection="0"/>
    <xf numFmtId="41" fontId="20" fillId="0" borderId="0" applyNumberFormat="0" applyFont="0" applyFill="0" applyBorder="0" applyAlignment="0" applyProtection="0"/>
    <xf numFmtId="0" fontId="20" fillId="0" borderId="0" applyNumberFormat="0" applyFont="0" applyFill="0" applyBorder="0" applyAlignment="0" applyProtection="0"/>
    <xf numFmtId="165" fontId="20" fillId="0" borderId="0" applyFont="0" applyFill="0" applyBorder="0" applyAlignment="0" applyProtection="0"/>
    <xf numFmtId="9" fontId="20" fillId="0" borderId="0" applyFont="0" applyFill="0" applyBorder="0" applyAlignment="0" applyProtection="0"/>
    <xf numFmtId="0" fontId="20" fillId="0" borderId="0" applyNumberFormat="0" applyFont="0" applyFill="0" applyBorder="0" applyAlignment="0" applyProtection="0"/>
    <xf numFmtId="41" fontId="20" fillId="0" borderId="0" applyNumberFormat="0" applyFont="0" applyFill="0" applyBorder="0" applyAlignment="0" applyProtection="0"/>
    <xf numFmtId="0" fontId="20" fillId="0" borderId="0" applyNumberFormat="0" applyFont="0" applyFill="0" applyBorder="0" applyAlignment="0" applyProtection="0"/>
    <xf numFmtId="165" fontId="20"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81" fontId="20" fillId="0" borderId="0" applyFont="0" applyFill="0" applyBorder="0" applyAlignment="0" applyProtection="0"/>
    <xf numFmtId="0" fontId="20" fillId="0" borderId="0"/>
    <xf numFmtId="0" fontId="20"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36" fillId="0" borderId="0" applyNumberFormat="0" applyFill="0" applyBorder="0" applyAlignment="0" applyProtection="0"/>
    <xf numFmtId="0" fontId="20" fillId="0" borderId="0"/>
    <xf numFmtId="0" fontId="39" fillId="0" borderId="0"/>
    <xf numFmtId="0" fontId="45" fillId="0" borderId="0"/>
    <xf numFmtId="41" fontId="1" fillId="0" borderId="0" applyFont="0" applyFill="0" applyBorder="0" applyAlignment="0" applyProtection="0"/>
    <xf numFmtId="41" fontId="75" fillId="0" borderId="0" applyFont="0" applyFill="0" applyBorder="0" applyAlignment="0" applyProtection="0"/>
    <xf numFmtId="0" fontId="20" fillId="0" borderId="0"/>
    <xf numFmtId="168" fontId="1" fillId="0" borderId="0" applyFont="0" applyFill="0" applyBorder="0" applyAlignment="0" applyProtection="0"/>
    <xf numFmtId="0" fontId="20" fillId="0" borderId="0"/>
    <xf numFmtId="168" fontId="20"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02" fillId="0" borderId="0" applyFont="0" applyFill="0" applyBorder="0" applyAlignment="0" applyProtection="0"/>
    <xf numFmtId="0" fontId="20" fillId="0" borderId="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75"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0" fillId="0" borderId="0" applyNumberFormat="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82" fontId="20" fillId="0" borderId="0" applyBorder="0" applyProtection="0"/>
    <xf numFmtId="41" fontId="1" fillId="0" borderId="0" applyFont="0" applyFill="0" applyBorder="0" applyAlignment="0" applyProtection="0"/>
  </cellStyleXfs>
  <cellXfs count="508">
    <xf numFmtId="0" fontId="0" fillId="0" borderId="0" xfId="0"/>
    <xf numFmtId="0" fontId="26" fillId="0" borderId="0" xfId="0" applyFont="1"/>
    <xf numFmtId="168" fontId="33" fillId="37" borderId="10" xfId="1" applyFont="1" applyFill="1" applyBorder="1" applyAlignment="1">
      <alignment horizontal="center" vertical="center" wrapText="1"/>
    </xf>
    <xf numFmtId="14" fontId="33" fillId="37" borderId="10" xfId="1" applyNumberFormat="1" applyFont="1" applyFill="1" applyBorder="1" applyAlignment="1">
      <alignment horizontal="center" vertical="center" wrapText="1"/>
    </xf>
    <xf numFmtId="0" fontId="33" fillId="37" borderId="10" xfId="0" applyFont="1" applyFill="1" applyBorder="1" applyAlignment="1">
      <alignment horizontal="center" vertical="center" wrapText="1"/>
    </xf>
    <xf numFmtId="0" fontId="0" fillId="0" borderId="0" xfId="0" applyAlignment="1">
      <alignment vertical="center"/>
    </xf>
    <xf numFmtId="0" fontId="27" fillId="0" borderId="10" xfId="0" applyFont="1" applyBorder="1" applyAlignment="1">
      <alignment horizontal="left"/>
    </xf>
    <xf numFmtId="0" fontId="23" fillId="0" borderId="10" xfId="0" applyFont="1" applyBorder="1" applyAlignment="1">
      <alignment horizontal="left" vertical="center"/>
    </xf>
    <xf numFmtId="0" fontId="22" fillId="0" borderId="0" xfId="0" applyFont="1" applyAlignment="1">
      <alignment vertical="center"/>
    </xf>
    <xf numFmtId="0" fontId="23" fillId="0" borderId="10" xfId="0" applyFont="1" applyBorder="1" applyAlignment="1">
      <alignment vertical="center"/>
    </xf>
    <xf numFmtId="0" fontId="24" fillId="0" borderId="0" xfId="0" applyFont="1" applyAlignment="1">
      <alignment vertical="center"/>
    </xf>
    <xf numFmtId="3" fontId="24" fillId="0" borderId="0" xfId="0" applyNumberFormat="1" applyFont="1" applyAlignment="1">
      <alignment vertical="center"/>
    </xf>
    <xf numFmtId="3" fontId="23" fillId="0" borderId="0" xfId="0" applyNumberFormat="1" applyFont="1" applyAlignment="1">
      <alignment vertical="center"/>
    </xf>
    <xf numFmtId="0" fontId="23" fillId="0" borderId="0" xfId="0" applyFont="1" applyAlignment="1">
      <alignment vertical="center"/>
    </xf>
    <xf numFmtId="0" fontId="35" fillId="0" borderId="10" xfId="0" applyFont="1" applyBorder="1" applyAlignment="1">
      <alignment horizontal="left" vertical="center"/>
    </xf>
    <xf numFmtId="0" fontId="32" fillId="35" borderId="13" xfId="0" applyFont="1" applyFill="1" applyBorder="1" applyAlignment="1">
      <alignment vertical="center"/>
    </xf>
    <xf numFmtId="168" fontId="0" fillId="0" borderId="0" xfId="1" applyFont="1" applyAlignment="1">
      <alignment vertical="center"/>
    </xf>
    <xf numFmtId="168" fontId="30" fillId="0" borderId="0" xfId="1" applyFont="1" applyAlignment="1">
      <alignment vertical="center"/>
    </xf>
    <xf numFmtId="0" fontId="0" fillId="0" borderId="17" xfId="0" applyBorder="1" applyAlignment="1">
      <alignment vertical="center"/>
    </xf>
    <xf numFmtId="3" fontId="0" fillId="0" borderId="17" xfId="0" applyNumberFormat="1" applyBorder="1" applyAlignment="1">
      <alignment vertical="center"/>
    </xf>
    <xf numFmtId="168" fontId="30" fillId="0" borderId="17" xfId="1" applyFont="1" applyBorder="1" applyAlignment="1">
      <alignment vertical="center"/>
    </xf>
    <xf numFmtId="41" fontId="0" fillId="0" borderId="0" xfId="51" applyFont="1" applyBorder="1" applyAlignment="1">
      <alignment vertical="center"/>
    </xf>
    <xf numFmtId="168" fontId="0" fillId="0" borderId="0" xfId="1" applyFont="1" applyBorder="1" applyAlignment="1">
      <alignment vertical="center"/>
    </xf>
    <xf numFmtId="168" fontId="30" fillId="0" borderId="0" xfId="1" applyFont="1" applyBorder="1" applyAlignment="1">
      <alignment vertical="center"/>
    </xf>
    <xf numFmtId="3" fontId="0" fillId="0" borderId="0" xfId="0" applyNumberFormat="1" applyAlignment="1">
      <alignment vertical="center"/>
    </xf>
    <xf numFmtId="168" fontId="23" fillId="0" borderId="0" xfId="1" applyFont="1" applyAlignment="1">
      <alignment horizontal="right" vertical="center"/>
    </xf>
    <xf numFmtId="168" fontId="23" fillId="0" borderId="0" xfId="1" applyFont="1" applyFill="1" applyBorder="1" applyAlignment="1">
      <alignment vertical="center"/>
    </xf>
    <xf numFmtId="0" fontId="44" fillId="0" borderId="0" xfId="0" applyFont="1"/>
    <xf numFmtId="0" fontId="45" fillId="0" borderId="0" xfId="0" applyFont="1"/>
    <xf numFmtId="0" fontId="46" fillId="0" borderId="0" xfId="0" applyFont="1"/>
    <xf numFmtId="0" fontId="47" fillId="0" borderId="0" xfId="0" applyFont="1" applyAlignment="1">
      <alignment vertical="center"/>
    </xf>
    <xf numFmtId="0" fontId="48" fillId="0" borderId="0" xfId="0" applyFont="1"/>
    <xf numFmtId="0" fontId="56" fillId="0" borderId="0" xfId="0" applyFont="1"/>
    <xf numFmtId="0" fontId="48" fillId="40" borderId="0" xfId="0" applyFont="1" applyFill="1"/>
    <xf numFmtId="0" fontId="49" fillId="40" borderId="0" xfId="0" applyFont="1" applyFill="1" applyAlignment="1">
      <alignment horizontal="center"/>
    </xf>
    <xf numFmtId="0" fontId="50" fillId="40" borderId="0" xfId="0" applyFont="1" applyFill="1" applyAlignment="1">
      <alignment horizontal="center"/>
    </xf>
    <xf numFmtId="0" fontId="56" fillId="40" borderId="0" xfId="0" applyFont="1" applyFill="1"/>
    <xf numFmtId="0" fontId="57" fillId="40" borderId="0" xfId="0" applyFont="1" applyFill="1"/>
    <xf numFmtId="0" fontId="54" fillId="40" borderId="0" xfId="0" applyFont="1" applyFill="1"/>
    <xf numFmtId="0" fontId="51" fillId="40" borderId="0" xfId="0" applyFont="1" applyFill="1"/>
    <xf numFmtId="0" fontId="52" fillId="40" borderId="0" xfId="0" applyFont="1" applyFill="1"/>
    <xf numFmtId="0" fontId="53" fillId="40" borderId="0" xfId="58" applyFont="1" applyFill="1" applyBorder="1" applyAlignment="1">
      <alignment horizontal="center"/>
    </xf>
    <xf numFmtId="0" fontId="20" fillId="40" borderId="0" xfId="0" applyFont="1" applyFill="1" applyAlignment="1">
      <alignment horizontal="center"/>
    </xf>
    <xf numFmtId="0" fontId="58" fillId="40" borderId="0" xfId="0" applyFont="1" applyFill="1" applyAlignment="1">
      <alignment horizontal="center"/>
    </xf>
    <xf numFmtId="0" fontId="60" fillId="40" borderId="0" xfId="0" applyFont="1" applyFill="1"/>
    <xf numFmtId="0" fontId="41" fillId="40" borderId="0" xfId="0" applyFont="1" applyFill="1" applyAlignment="1">
      <alignment horizontal="center"/>
    </xf>
    <xf numFmtId="0" fontId="60" fillId="0" borderId="0" xfId="0" applyFont="1"/>
    <xf numFmtId="0" fontId="41" fillId="0" borderId="0" xfId="0" applyFont="1"/>
    <xf numFmtId="0" fontId="26" fillId="0" borderId="0" xfId="0" applyFont="1" applyAlignment="1">
      <alignment wrapText="1"/>
    </xf>
    <xf numFmtId="0" fontId="64" fillId="0" borderId="0" xfId="58" applyFont="1" applyFill="1" applyAlignment="1">
      <alignment horizontal="center"/>
    </xf>
    <xf numFmtId="0" fontId="42" fillId="0" borderId="0" xfId="0" applyFont="1" applyAlignment="1">
      <alignment vertical="center"/>
    </xf>
    <xf numFmtId="0" fontId="26" fillId="0" borderId="0" xfId="0" applyFont="1" applyAlignment="1">
      <alignment vertical="center"/>
    </xf>
    <xf numFmtId="0" fontId="26" fillId="40" borderId="0" xfId="0" applyFont="1" applyFill="1" applyAlignment="1">
      <alignment vertical="center"/>
    </xf>
    <xf numFmtId="0" fontId="42" fillId="40" borderId="0" xfId="0" applyFont="1" applyFill="1" applyAlignment="1">
      <alignment horizontal="center" vertical="center"/>
    </xf>
    <xf numFmtId="0" fontId="26" fillId="40" borderId="18" xfId="0" applyFont="1" applyFill="1" applyBorder="1" applyAlignment="1">
      <alignment vertical="center"/>
    </xf>
    <xf numFmtId="0" fontId="42" fillId="40" borderId="18" xfId="0" applyFont="1" applyFill="1" applyBorder="1" applyAlignment="1">
      <alignment horizontal="center" vertical="center"/>
    </xf>
    <xf numFmtId="0" fontId="63" fillId="0" borderId="0" xfId="0" applyFont="1" applyAlignment="1">
      <alignment vertical="center"/>
    </xf>
    <xf numFmtId="170" fontId="22" fillId="33" borderId="0" xfId="44" applyFont="1" applyFill="1" applyAlignment="1">
      <alignment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20" fillId="0" borderId="0" xfId="49" applyAlignment="1">
      <alignment vertical="center"/>
    </xf>
    <xf numFmtId="0" fontId="20" fillId="0" borderId="15" xfId="49" applyBorder="1" applyAlignment="1">
      <alignment vertical="center"/>
    </xf>
    <xf numFmtId="0" fontId="22" fillId="0" borderId="0" xfId="49" quotePrefix="1" applyFont="1" applyAlignment="1">
      <alignment horizontal="center" vertical="center"/>
    </xf>
    <xf numFmtId="0" fontId="22" fillId="0" borderId="0" xfId="49" applyFont="1" applyAlignment="1">
      <alignment horizontal="center" vertical="center"/>
    </xf>
    <xf numFmtId="0" fontId="20" fillId="0" borderId="0" xfId="49" quotePrefix="1" applyAlignment="1">
      <alignment horizontal="center" vertical="center"/>
    </xf>
    <xf numFmtId="0" fontId="20" fillId="0" borderId="0" xfId="49"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0" fillId="0" borderId="0" xfId="0" applyFont="1" applyAlignment="1">
      <alignment vertical="center"/>
    </xf>
    <xf numFmtId="169" fontId="26" fillId="0" borderId="0" xfId="1" applyNumberFormat="1" applyFont="1"/>
    <xf numFmtId="168" fontId="22" fillId="0" borderId="0" xfId="1" applyFont="1" applyAlignment="1">
      <alignment vertical="center"/>
    </xf>
    <xf numFmtId="168" fontId="24" fillId="38" borderId="10" xfId="1" applyFont="1" applyFill="1" applyBorder="1" applyAlignment="1">
      <alignment horizontal="center" vertical="center" wrapText="1"/>
    </xf>
    <xf numFmtId="168" fontId="24" fillId="34" borderId="10" xfId="1" applyFont="1" applyFill="1" applyBorder="1" applyAlignment="1">
      <alignment horizontal="center" vertical="center" wrapText="1"/>
    </xf>
    <xf numFmtId="168" fontId="23" fillId="0" borderId="17" xfId="1" applyFont="1" applyFill="1" applyBorder="1" applyAlignment="1">
      <alignment vertical="center"/>
    </xf>
    <xf numFmtId="168" fontId="25" fillId="0" borderId="0" xfId="1" applyFont="1" applyAlignment="1">
      <alignment vertical="center"/>
    </xf>
    <xf numFmtId="0" fontId="26" fillId="0" borderId="0" xfId="0" applyFont="1" applyAlignment="1">
      <alignment horizontal="left" vertical="center" wrapText="1"/>
    </xf>
    <xf numFmtId="0" fontId="26" fillId="0" borderId="0" xfId="0" applyFont="1" applyAlignment="1">
      <alignment horizontal="center" vertical="center"/>
    </xf>
    <xf numFmtId="0" fontId="45" fillId="0" borderId="0" xfId="0" applyFont="1" applyAlignment="1">
      <alignment vertical="center"/>
    </xf>
    <xf numFmtId="0" fontId="20" fillId="0" borderId="0" xfId="49" quotePrefix="1" applyAlignment="1">
      <alignment vertical="center"/>
    </xf>
    <xf numFmtId="0" fontId="22" fillId="0" borderId="0" xfId="49" quotePrefix="1" applyFont="1" applyAlignment="1">
      <alignment horizontal="left" vertical="center"/>
    </xf>
    <xf numFmtId="0" fontId="61" fillId="0" borderId="0" xfId="0" applyFont="1" applyAlignment="1">
      <alignment horizontal="center" vertical="center" wrapText="1"/>
    </xf>
    <xf numFmtId="10" fontId="20" fillId="0" borderId="10" xfId="57" applyNumberFormat="1" applyFont="1" applyFill="1" applyBorder="1" applyAlignment="1">
      <alignment horizontal="right" vertical="center"/>
    </xf>
    <xf numFmtId="0" fontId="31" fillId="39" borderId="11" xfId="0" applyFont="1" applyFill="1" applyBorder="1" applyAlignment="1">
      <alignment vertical="center" wrapText="1"/>
    </xf>
    <xf numFmtId="0" fontId="31" fillId="39" borderId="12" xfId="0" applyFont="1" applyFill="1" applyBorder="1" applyAlignment="1">
      <alignment vertical="center" wrapText="1"/>
    </xf>
    <xf numFmtId="0" fontId="31" fillId="0" borderId="0" xfId="0" applyFont="1" applyAlignment="1">
      <alignment horizontal="left" vertical="center" wrapText="1"/>
    </xf>
    <xf numFmtId="172" fontId="62" fillId="41" borderId="10" xfId="49" applyNumberFormat="1" applyFont="1" applyFill="1" applyBorder="1" applyAlignment="1">
      <alignment horizontal="center" vertical="center" wrapText="1"/>
    </xf>
    <xf numFmtId="0" fontId="22" fillId="0" borderId="0" xfId="49" applyFont="1" applyAlignment="1">
      <alignment vertical="center"/>
    </xf>
    <xf numFmtId="172" fontId="20" fillId="0" borderId="0" xfId="49" applyNumberFormat="1" applyAlignment="1">
      <alignment vertical="center"/>
    </xf>
    <xf numFmtId="0" fontId="20" fillId="0" borderId="11" xfId="49" applyBorder="1" applyAlignment="1">
      <alignment vertical="center"/>
    </xf>
    <xf numFmtId="0" fontId="20" fillId="0" borderId="12" xfId="49" applyBorder="1" applyAlignment="1">
      <alignment vertical="center"/>
    </xf>
    <xf numFmtId="168" fontId="42" fillId="0" borderId="0" xfId="1" applyFont="1" applyBorder="1" applyAlignment="1">
      <alignment vertical="center"/>
    </xf>
    <xf numFmtId="168" fontId="20" fillId="0" borderId="0" xfId="49" applyNumberFormat="1" applyAlignment="1">
      <alignment vertical="center"/>
    </xf>
    <xf numFmtId="0" fontId="22" fillId="39" borderId="11" xfId="49" applyFont="1" applyFill="1" applyBorder="1" applyAlignment="1">
      <alignment vertical="center"/>
    </xf>
    <xf numFmtId="0" fontId="22" fillId="39" borderId="12" xfId="49" applyFont="1" applyFill="1" applyBorder="1" applyAlignment="1">
      <alignment vertical="center"/>
    </xf>
    <xf numFmtId="171" fontId="22" fillId="39" borderId="10" xfId="45" applyNumberFormat="1" applyFont="1" applyFill="1" applyBorder="1" applyAlignment="1">
      <alignment vertical="center"/>
    </xf>
    <xf numFmtId="41" fontId="22" fillId="39" borderId="10" xfId="51" applyFont="1" applyFill="1" applyBorder="1" applyAlignment="1">
      <alignment horizontal="left" vertical="center"/>
    </xf>
    <xf numFmtId="3" fontId="20" fillId="0" borderId="0" xfId="46" applyNumberFormat="1" applyAlignment="1">
      <alignment vertical="center"/>
    </xf>
    <xf numFmtId="0" fontId="20" fillId="0" borderId="0" xfId="46" applyAlignment="1">
      <alignment vertical="center"/>
    </xf>
    <xf numFmtId="172" fontId="20" fillId="0" borderId="0" xfId="46" applyNumberFormat="1" applyAlignment="1">
      <alignment vertical="center"/>
    </xf>
    <xf numFmtId="0" fontId="20" fillId="0" borderId="0" xfId="49" applyAlignment="1">
      <alignment horizontal="left" vertical="center"/>
    </xf>
    <xf numFmtId="0" fontId="20" fillId="0" borderId="0" xfId="49" applyAlignment="1">
      <alignment horizontal="left" vertical="center" wrapText="1"/>
    </xf>
    <xf numFmtId="0" fontId="22" fillId="0" borderId="0" xfId="49" applyFont="1" applyAlignment="1">
      <alignment horizontal="left" vertical="center"/>
    </xf>
    <xf numFmtId="168" fontId="20" fillId="0" borderId="0" xfId="46" applyNumberFormat="1" applyAlignment="1">
      <alignment vertical="center"/>
    </xf>
    <xf numFmtId="10" fontId="20" fillId="0" borderId="0" xfId="57" applyNumberFormat="1" applyFont="1" applyAlignment="1">
      <alignment vertical="center"/>
    </xf>
    <xf numFmtId="169" fontId="24" fillId="0" borderId="10" xfId="1" applyNumberFormat="1" applyFont="1" applyFill="1" applyBorder="1" applyAlignment="1">
      <alignment horizontal="center" vertical="center" wrapText="1"/>
    </xf>
    <xf numFmtId="169" fontId="24" fillId="0" borderId="10" xfId="1" applyNumberFormat="1" applyFont="1" applyBorder="1" applyAlignment="1">
      <alignment horizontal="center" vertical="center" wrapText="1"/>
    </xf>
    <xf numFmtId="169" fontId="32" fillId="35" borderId="13" xfId="1" applyNumberFormat="1" applyFont="1" applyFill="1" applyBorder="1" applyAlignment="1">
      <alignment vertical="center"/>
    </xf>
    <xf numFmtId="169" fontId="32" fillId="35" borderId="13" xfId="0" applyNumberFormat="1" applyFont="1" applyFill="1" applyBorder="1" applyAlignment="1">
      <alignment vertical="center"/>
    </xf>
    <xf numFmtId="169" fontId="24" fillId="35" borderId="10" xfId="1" applyNumberFormat="1" applyFont="1" applyFill="1" applyBorder="1" applyAlignment="1">
      <alignment vertical="center"/>
    </xf>
    <xf numFmtId="169" fontId="24" fillId="35" borderId="10" xfId="1" applyNumberFormat="1" applyFont="1" applyFill="1" applyBorder="1" applyAlignment="1">
      <alignment horizontal="center" vertical="center" wrapText="1"/>
    </xf>
    <xf numFmtId="169" fontId="0" fillId="0" borderId="0" xfId="1" applyNumberFormat="1" applyFont="1" applyAlignment="1">
      <alignment vertical="center"/>
    </xf>
    <xf numFmtId="169" fontId="30" fillId="0" borderId="0" xfId="1" applyNumberFormat="1" applyFont="1" applyAlignment="1">
      <alignment vertical="center"/>
    </xf>
    <xf numFmtId="169" fontId="23" fillId="0" borderId="13" xfId="1" applyNumberFormat="1" applyFont="1" applyFill="1" applyBorder="1" applyAlignment="1">
      <alignment vertical="center"/>
    </xf>
    <xf numFmtId="10" fontId="20" fillId="0" borderId="0" xfId="46" applyNumberFormat="1" applyAlignment="1">
      <alignment vertical="center"/>
    </xf>
    <xf numFmtId="10" fontId="20" fillId="0" borderId="0" xfId="49" applyNumberFormat="1" applyAlignment="1">
      <alignment vertical="center"/>
    </xf>
    <xf numFmtId="0" fontId="66" fillId="40" borderId="0" xfId="0" applyFont="1" applyFill="1"/>
    <xf numFmtId="0" fontId="67" fillId="40" borderId="0" xfId="0" applyFont="1" applyFill="1" applyAlignment="1">
      <alignment horizontal="center"/>
    </xf>
    <xf numFmtId="0" fontId="66" fillId="0" borderId="0" xfId="0" applyFont="1"/>
    <xf numFmtId="0" fontId="68" fillId="40" borderId="0" xfId="0" applyFont="1" applyFill="1"/>
    <xf numFmtId="0" fontId="69" fillId="40" borderId="0" xfId="0" applyFont="1" applyFill="1"/>
    <xf numFmtId="0" fontId="70" fillId="40" borderId="0" xfId="0" applyFont="1" applyFill="1"/>
    <xf numFmtId="0" fontId="71" fillId="40" borderId="0" xfId="58" applyFont="1" applyFill="1" applyBorder="1" applyAlignment="1">
      <alignment horizontal="center"/>
    </xf>
    <xf numFmtId="0" fontId="71" fillId="40" borderId="0" xfId="58" quotePrefix="1" applyFont="1" applyFill="1"/>
    <xf numFmtId="0" fontId="66" fillId="40" borderId="0" xfId="0" applyFont="1" applyFill="1" applyAlignment="1">
      <alignment horizontal="center"/>
    </xf>
    <xf numFmtId="0" fontId="71" fillId="40" borderId="0" xfId="58" quotePrefix="1" applyFont="1" applyFill="1" applyBorder="1" applyAlignment="1">
      <alignment horizontal="center"/>
    </xf>
    <xf numFmtId="0" fontId="72" fillId="40" borderId="0" xfId="0" applyFont="1" applyFill="1"/>
    <xf numFmtId="0" fontId="73" fillId="40" borderId="0" xfId="0" applyFont="1" applyFill="1" applyAlignment="1">
      <alignment horizontal="center"/>
    </xf>
    <xf numFmtId="0" fontId="79" fillId="0" borderId="0" xfId="463" applyFont="1" applyAlignment="1">
      <alignment vertical="center"/>
    </xf>
    <xf numFmtId="0" fontId="78" fillId="0" borderId="0" xfId="463" applyFont="1" applyAlignment="1">
      <alignment vertical="center"/>
    </xf>
    <xf numFmtId="0" fontId="79" fillId="0" borderId="0" xfId="463" applyFont="1" applyAlignment="1">
      <alignment horizontal="left" vertical="center" indent="1"/>
    </xf>
    <xf numFmtId="0" fontId="78" fillId="0" borderId="0" xfId="463" applyFont="1" applyAlignment="1">
      <alignment horizontal="left" vertical="center" indent="1"/>
    </xf>
    <xf numFmtId="0" fontId="62" fillId="42" borderId="0" xfId="463" applyFont="1" applyFill="1" applyAlignment="1">
      <alignment vertical="center"/>
    </xf>
    <xf numFmtId="0" fontId="62" fillId="42" borderId="0" xfId="463" applyFont="1" applyFill="1" applyAlignment="1">
      <alignment horizontal="left" vertical="center" indent="1"/>
    </xf>
    <xf numFmtId="171" fontId="62" fillId="42" borderId="0" xfId="463" applyNumberFormat="1" applyFont="1" applyFill="1" applyAlignment="1">
      <alignment vertical="center"/>
    </xf>
    <xf numFmtId="0" fontId="80" fillId="0" borderId="0" xfId="0" applyFont="1" applyAlignment="1">
      <alignment vertical="center"/>
    </xf>
    <xf numFmtId="166" fontId="78" fillId="0" borderId="0" xfId="703" applyNumberFormat="1" applyFont="1" applyAlignment="1">
      <alignment horizontal="right" vertical="center"/>
    </xf>
    <xf numFmtId="0" fontId="81" fillId="0" borderId="0" xfId="0" applyFont="1" applyAlignment="1">
      <alignment vertical="center"/>
    </xf>
    <xf numFmtId="166" fontId="79" fillId="0" borderId="0" xfId="703" applyNumberFormat="1" applyFont="1" applyAlignment="1">
      <alignment horizontal="right" vertical="center"/>
    </xf>
    <xf numFmtId="166" fontId="81" fillId="0" borderId="0" xfId="0" applyNumberFormat="1" applyFont="1" applyAlignment="1">
      <alignment vertical="center"/>
    </xf>
    <xf numFmtId="3" fontId="80" fillId="0" borderId="0" xfId="0" applyNumberFormat="1" applyFont="1" applyAlignment="1">
      <alignment vertical="center"/>
    </xf>
    <xf numFmtId="0" fontId="79" fillId="0" borderId="19" xfId="463" applyFont="1" applyBorder="1" applyAlignment="1">
      <alignment vertical="center"/>
    </xf>
    <xf numFmtId="0" fontId="78" fillId="0" borderId="19" xfId="463" applyFont="1" applyBorder="1" applyAlignment="1">
      <alignment horizontal="center" vertical="center"/>
    </xf>
    <xf numFmtId="166" fontId="78" fillId="0" borderId="19" xfId="703" applyNumberFormat="1" applyFont="1" applyBorder="1" applyAlignment="1">
      <alignment horizontal="right" vertical="center"/>
    </xf>
    <xf numFmtId="166" fontId="82" fillId="0" borderId="0" xfId="0" applyNumberFormat="1" applyFont="1" applyAlignment="1">
      <alignment vertical="center"/>
    </xf>
    <xf numFmtId="0" fontId="81" fillId="0" borderId="0" xfId="0" applyFont="1" applyAlignment="1">
      <alignment horizontal="left" vertical="center" indent="1"/>
    </xf>
    <xf numFmtId="169" fontId="24" fillId="44" borderId="10" xfId="1" applyNumberFormat="1" applyFont="1" applyFill="1" applyBorder="1" applyAlignment="1">
      <alignment vertical="center"/>
    </xf>
    <xf numFmtId="169" fontId="24" fillId="44" borderId="10" xfId="1" applyNumberFormat="1" applyFont="1" applyFill="1" applyBorder="1" applyAlignment="1">
      <alignment horizontal="center" vertical="center" wrapText="1"/>
    </xf>
    <xf numFmtId="0" fontId="24" fillId="44" borderId="10" xfId="0" applyFont="1" applyFill="1" applyBorder="1" applyAlignment="1">
      <alignment horizontal="left" vertical="center"/>
    </xf>
    <xf numFmtId="0" fontId="24" fillId="44" borderId="10" xfId="0" applyFont="1" applyFill="1" applyBorder="1" applyAlignment="1">
      <alignment vertical="center"/>
    </xf>
    <xf numFmtId="0" fontId="15" fillId="0" borderId="0" xfId="0" applyFont="1" applyAlignment="1">
      <alignment vertical="center"/>
    </xf>
    <xf numFmtId="3" fontId="32" fillId="0" borderId="0" xfId="0" applyNumberFormat="1" applyFont="1" applyAlignment="1">
      <alignment vertical="center"/>
    </xf>
    <xf numFmtId="0" fontId="32" fillId="0" borderId="0" xfId="0" applyFont="1" applyAlignment="1">
      <alignment vertical="center"/>
    </xf>
    <xf numFmtId="168" fontId="34" fillId="0" borderId="0" xfId="1" applyFont="1" applyFill="1" applyBorder="1" applyAlignment="1">
      <alignment vertical="center"/>
    </xf>
    <xf numFmtId="168" fontId="34" fillId="0" borderId="0" xfId="1" applyFont="1" applyFill="1" applyAlignment="1">
      <alignment vertical="center"/>
    </xf>
    <xf numFmtId="41" fontId="43" fillId="0" borderId="0" xfId="51" applyFont="1" applyAlignment="1">
      <alignment vertical="center"/>
    </xf>
    <xf numFmtId="0" fontId="43" fillId="0" borderId="0" xfId="46" applyFont="1" applyAlignment="1">
      <alignment vertical="center"/>
    </xf>
    <xf numFmtId="0" fontId="43" fillId="0" borderId="0" xfId="49" applyFont="1" applyAlignment="1">
      <alignment vertical="center"/>
    </xf>
    <xf numFmtId="0" fontId="35" fillId="0" borderId="13" xfId="0" applyFont="1" applyBorder="1" applyAlignment="1">
      <alignment horizontal="left" vertical="center"/>
    </xf>
    <xf numFmtId="0" fontId="22" fillId="39" borderId="16" xfId="46" applyFont="1" applyFill="1" applyBorder="1" applyAlignment="1">
      <alignment vertical="center"/>
    </xf>
    <xf numFmtId="0" fontId="62" fillId="41" borderId="11" xfId="0" applyFont="1" applyFill="1" applyBorder="1" applyAlignment="1">
      <alignment horizontal="center" vertical="center" wrapText="1"/>
    </xf>
    <xf numFmtId="0" fontId="62" fillId="41" borderId="12" xfId="0" applyFont="1" applyFill="1" applyBorder="1" applyAlignment="1">
      <alignment horizontal="center" vertical="center" wrapText="1"/>
    </xf>
    <xf numFmtId="0" fontId="65" fillId="0" borderId="11" xfId="0" applyFont="1" applyBorder="1" applyAlignment="1">
      <alignment horizontal="left" vertical="center"/>
    </xf>
    <xf numFmtId="0" fontId="65" fillId="0" borderId="12" xfId="0" applyFont="1" applyBorder="1" applyAlignment="1">
      <alignment horizontal="left" vertical="center"/>
    </xf>
    <xf numFmtId="41" fontId="43" fillId="0" borderId="0" xfId="51" applyFont="1"/>
    <xf numFmtId="41" fontId="87" fillId="0" borderId="0" xfId="0" applyNumberFormat="1" applyFont="1"/>
    <xf numFmtId="0" fontId="24" fillId="44" borderId="14" xfId="0" applyFont="1" applyFill="1" applyBorder="1" applyAlignment="1">
      <alignment horizontal="left" vertical="center"/>
    </xf>
    <xf numFmtId="0" fontId="35" fillId="0" borderId="16" xfId="0" applyFont="1" applyBorder="1" applyAlignment="1">
      <alignment horizontal="left" vertical="center"/>
    </xf>
    <xf numFmtId="169" fontId="24" fillId="0" borderId="16" xfId="1" applyNumberFormat="1" applyFont="1" applyBorder="1" applyAlignment="1">
      <alignment horizontal="center" vertical="center" wrapText="1"/>
    </xf>
    <xf numFmtId="169" fontId="24" fillId="0" borderId="16" xfId="1" applyNumberFormat="1" applyFont="1" applyFill="1" applyBorder="1" applyAlignment="1">
      <alignment horizontal="center" vertical="center" wrapText="1"/>
    </xf>
    <xf numFmtId="168" fontId="24" fillId="36" borderId="13" xfId="1" applyFont="1" applyFill="1" applyBorder="1" applyAlignment="1">
      <alignment vertical="center" wrapText="1"/>
    </xf>
    <xf numFmtId="168" fontId="24" fillId="36" borderId="14" xfId="1" applyFont="1" applyFill="1" applyBorder="1" applyAlignment="1">
      <alignment horizontal="center" vertical="top" wrapText="1"/>
    </xf>
    <xf numFmtId="41" fontId="43" fillId="0" borderId="0" xfId="0" applyNumberFormat="1" applyFont="1" applyAlignment="1">
      <alignment horizontal="left" vertical="center" wrapText="1"/>
    </xf>
    <xf numFmtId="0" fontId="22" fillId="39" borderId="21" xfId="46" applyFont="1" applyFill="1" applyBorder="1" applyAlignment="1">
      <alignment vertical="center"/>
    </xf>
    <xf numFmtId="0" fontId="22" fillId="39" borderId="22" xfId="46" applyFont="1" applyFill="1" applyBorder="1" applyAlignment="1">
      <alignment vertical="center"/>
    </xf>
    <xf numFmtId="0" fontId="20" fillId="39" borderId="16" xfId="46" applyFill="1" applyBorder="1" applyAlignment="1">
      <alignment vertical="center"/>
    </xf>
    <xf numFmtId="10" fontId="20" fillId="39" borderId="16" xfId="46" applyNumberFormat="1" applyFill="1" applyBorder="1" applyAlignment="1">
      <alignment vertical="center"/>
    </xf>
    <xf numFmtId="10" fontId="20" fillId="39" borderId="12" xfId="46" applyNumberFormat="1" applyFill="1" applyBorder="1" applyAlignment="1">
      <alignment vertical="center"/>
    </xf>
    <xf numFmtId="0" fontId="20" fillId="39" borderId="22" xfId="46" applyFill="1" applyBorder="1" applyAlignment="1">
      <alignment vertical="center"/>
    </xf>
    <xf numFmtId="10" fontId="20" fillId="39" borderId="22" xfId="46" applyNumberFormat="1" applyFill="1" applyBorder="1" applyAlignment="1">
      <alignment vertical="center"/>
    </xf>
    <xf numFmtId="10" fontId="20" fillId="39" borderId="23" xfId="46" applyNumberFormat="1" applyFill="1" applyBorder="1" applyAlignment="1">
      <alignment vertical="center"/>
    </xf>
    <xf numFmtId="0" fontId="20" fillId="0" borderId="0" xfId="46" applyAlignment="1">
      <alignment vertical="center" wrapText="1"/>
    </xf>
    <xf numFmtId="9" fontId="60" fillId="0" borderId="0" xfId="0" applyNumberFormat="1" applyFont="1"/>
    <xf numFmtId="169" fontId="23" fillId="0" borderId="10" xfId="1" applyNumberFormat="1" applyFont="1" applyBorder="1" applyAlignment="1">
      <alignment horizontal="center" vertical="center" wrapText="1"/>
    </xf>
    <xf numFmtId="169" fontId="23" fillId="44" borderId="10" xfId="1" applyNumberFormat="1" applyFont="1" applyFill="1" applyBorder="1" applyAlignment="1">
      <alignment horizontal="center" vertical="center" wrapText="1"/>
    </xf>
    <xf numFmtId="169" fontId="23" fillId="0" borderId="10" xfId="1" applyNumberFormat="1" applyFont="1" applyFill="1" applyBorder="1" applyAlignment="1">
      <alignment horizontal="center" vertical="center" wrapText="1"/>
    </xf>
    <xf numFmtId="169" fontId="23" fillId="0" borderId="16" xfId="1" applyNumberFormat="1" applyFont="1" applyFill="1" applyBorder="1" applyAlignment="1">
      <alignment horizontal="center" vertical="center" wrapText="1"/>
    </xf>
    <xf numFmtId="169" fontId="23" fillId="0" borderId="16" xfId="1" applyNumberFormat="1" applyFont="1" applyBorder="1" applyAlignment="1">
      <alignment horizontal="center" vertical="center" wrapText="1"/>
    </xf>
    <xf numFmtId="0" fontId="92" fillId="0" borderId="0" xfId="0" applyFont="1" applyAlignment="1">
      <alignment horizontal="left" vertical="center" wrapText="1"/>
    </xf>
    <xf numFmtId="0" fontId="61" fillId="0" borderId="0" xfId="0" applyFont="1" applyAlignment="1">
      <alignment vertical="center"/>
    </xf>
    <xf numFmtId="168" fontId="33" fillId="37" borderId="10" xfId="1" applyFont="1" applyFill="1" applyBorder="1" applyAlignment="1">
      <alignment vertical="center"/>
    </xf>
    <xf numFmtId="0" fontId="90" fillId="0" borderId="0" xfId="0" applyFont="1" applyAlignment="1">
      <alignment vertical="center"/>
    </xf>
    <xf numFmtId="0" fontId="26" fillId="0" borderId="0" xfId="0" applyFont="1" applyAlignment="1">
      <alignment vertical="center" wrapText="1"/>
    </xf>
    <xf numFmtId="0" fontId="55" fillId="0" borderId="0" xfId="0" applyFont="1"/>
    <xf numFmtId="169" fontId="45" fillId="0" borderId="0" xfId="1" applyNumberFormat="1" applyFont="1"/>
    <xf numFmtId="0" fontId="33" fillId="37" borderId="13" xfId="0" applyFont="1" applyFill="1" applyBorder="1" applyAlignment="1">
      <alignment vertical="center" wrapText="1"/>
    </xf>
    <xf numFmtId="0" fontId="33" fillId="37" borderId="14" xfId="0" applyFont="1" applyFill="1" applyBorder="1" applyAlignment="1">
      <alignment horizontal="center" vertical="top" wrapText="1"/>
    </xf>
    <xf numFmtId="0" fontId="26" fillId="39" borderId="15" xfId="0" applyFont="1" applyFill="1" applyBorder="1" applyAlignment="1">
      <alignment horizontal="left" indent="1"/>
    </xf>
    <xf numFmtId="0" fontId="26" fillId="39" borderId="0" xfId="0" applyFont="1" applyFill="1"/>
    <xf numFmtId="0" fontId="42" fillId="39" borderId="0" xfId="0" applyFont="1" applyFill="1"/>
    <xf numFmtId="179" fontId="26" fillId="39" borderId="24" xfId="1" applyNumberFormat="1" applyFont="1" applyFill="1" applyBorder="1" applyAlignment="1">
      <alignment horizontal="left" vertical="center" indent="1"/>
    </xf>
    <xf numFmtId="0" fontId="65" fillId="46" borderId="15" xfId="0" applyFont="1" applyFill="1" applyBorder="1" applyAlignment="1">
      <alignment horizontal="left" vertical="center" indent="1"/>
    </xf>
    <xf numFmtId="0" fontId="26" fillId="46" borderId="0" xfId="0" applyFont="1" applyFill="1" applyAlignment="1">
      <alignment vertical="center"/>
    </xf>
    <xf numFmtId="178" fontId="65" fillId="46" borderId="14" xfId="51" applyNumberFormat="1" applyFont="1" applyFill="1" applyBorder="1" applyAlignment="1">
      <alignment horizontal="right" vertical="center" indent="1"/>
    </xf>
    <xf numFmtId="0" fontId="65" fillId="46" borderId="0" xfId="0" applyFont="1" applyFill="1" applyAlignment="1">
      <alignment horizontal="left" vertical="center" indent="1"/>
    </xf>
    <xf numFmtId="0" fontId="65" fillId="46" borderId="0" xfId="0" applyFont="1" applyFill="1" applyAlignment="1">
      <alignment vertical="center"/>
    </xf>
    <xf numFmtId="0" fontId="64" fillId="46" borderId="0" xfId="58" applyFont="1" applyFill="1" applyBorder="1" applyAlignment="1">
      <alignment horizontal="center" vertical="center"/>
    </xf>
    <xf numFmtId="0" fontId="31" fillId="46" borderId="0" xfId="0" applyFont="1" applyFill="1" applyAlignment="1">
      <alignment vertical="center"/>
    </xf>
    <xf numFmtId="0" fontId="45" fillId="46" borderId="0" xfId="0" applyFont="1" applyFill="1" applyAlignment="1">
      <alignment horizontal="center" vertical="center"/>
    </xf>
    <xf numFmtId="0" fontId="31" fillId="46" borderId="0" xfId="0" applyFont="1" applyFill="1" applyAlignment="1">
      <alignment horizontal="center" vertical="center"/>
    </xf>
    <xf numFmtId="0" fontId="22" fillId="46" borderId="0" xfId="0" applyFont="1" applyFill="1" applyAlignment="1">
      <alignment vertical="center"/>
    </xf>
    <xf numFmtId="0" fontId="48" fillId="46" borderId="0" xfId="0" applyFont="1" applyFill="1" applyAlignment="1">
      <alignment vertical="center"/>
    </xf>
    <xf numFmtId="0" fontId="84" fillId="45" borderId="20" xfId="0" applyFont="1" applyFill="1" applyBorder="1" applyAlignment="1">
      <alignment horizontal="center" vertical="center"/>
    </xf>
    <xf numFmtId="0" fontId="31" fillId="46" borderId="15" xfId="0" applyFont="1" applyFill="1" applyBorder="1" applyAlignment="1">
      <alignment horizontal="left" vertical="center" indent="1"/>
    </xf>
    <xf numFmtId="0" fontId="42" fillId="39" borderId="15" xfId="0" applyFont="1" applyFill="1" applyBorder="1" applyAlignment="1">
      <alignment horizontal="left" indent="1"/>
    </xf>
    <xf numFmtId="0" fontId="22" fillId="39" borderId="15" xfId="0" applyFont="1" applyFill="1" applyBorder="1" applyAlignment="1">
      <alignment horizontal="left" indent="1"/>
    </xf>
    <xf numFmtId="0" fontId="22" fillId="39" borderId="21" xfId="0" applyFont="1" applyFill="1" applyBorder="1" applyAlignment="1">
      <alignment horizontal="left" vertical="center" indent="1"/>
    </xf>
    <xf numFmtId="0" fontId="20" fillId="46" borderId="22" xfId="0" applyFont="1" applyFill="1" applyBorder="1" applyAlignment="1">
      <alignment vertical="center"/>
    </xf>
    <xf numFmtId="0" fontId="48" fillId="46" borderId="22" xfId="0" applyFont="1" applyFill="1" applyBorder="1" applyAlignment="1">
      <alignment vertical="center"/>
    </xf>
    <xf numFmtId="14" fontId="84" fillId="45" borderId="13" xfId="0" applyNumberFormat="1" applyFont="1" applyFill="1" applyBorder="1" applyAlignment="1">
      <alignment horizontal="center" vertical="center" wrapText="1"/>
    </xf>
    <xf numFmtId="41" fontId="84" fillId="45" borderId="13" xfId="51" applyFont="1" applyFill="1" applyBorder="1" applyAlignment="1">
      <alignment vertical="center" wrapText="1"/>
    </xf>
    <xf numFmtId="1" fontId="65" fillId="46" borderId="24" xfId="51" applyNumberFormat="1" applyFont="1" applyFill="1" applyBorder="1" applyAlignment="1">
      <alignment horizontal="right" vertical="center" wrapText="1" indent="1"/>
    </xf>
    <xf numFmtId="41" fontId="65" fillId="46" borderId="24" xfId="51" applyFont="1" applyFill="1" applyBorder="1" applyAlignment="1">
      <alignment vertical="center"/>
    </xf>
    <xf numFmtId="0" fontId="31" fillId="46" borderId="0" xfId="0" applyFont="1" applyFill="1" applyAlignment="1">
      <alignment horizontal="left" vertical="center" indent="1"/>
    </xf>
    <xf numFmtId="178" fontId="65" fillId="46" borderId="14" xfId="51" applyNumberFormat="1" applyFont="1" applyFill="1" applyBorder="1" applyAlignment="1">
      <alignment horizontal="right" vertical="center" wrapText="1" indent="1"/>
    </xf>
    <xf numFmtId="179" fontId="42" fillId="39" borderId="24" xfId="1" applyNumberFormat="1" applyFont="1" applyFill="1" applyBorder="1" applyAlignment="1">
      <alignment horizontal="left" vertical="center" indent="1"/>
    </xf>
    <xf numFmtId="169" fontId="20" fillId="0" borderId="0" xfId="0" applyNumberFormat="1" applyFont="1"/>
    <xf numFmtId="0" fontId="45" fillId="46" borderId="0" xfId="0" applyFont="1" applyFill="1" applyAlignment="1">
      <alignment vertical="center"/>
    </xf>
    <xf numFmtId="0" fontId="45" fillId="45" borderId="17" xfId="0" applyFont="1" applyFill="1" applyBorder="1" applyAlignment="1">
      <alignment vertical="center"/>
    </xf>
    <xf numFmtId="0" fontId="84" fillId="46" borderId="15" xfId="0" applyFont="1" applyFill="1" applyBorder="1" applyAlignment="1">
      <alignment horizontal="center" vertical="center"/>
    </xf>
    <xf numFmtId="0" fontId="65" fillId="46" borderId="15" xfId="0" applyFont="1" applyFill="1" applyBorder="1" applyAlignment="1">
      <alignment vertical="center"/>
    </xf>
    <xf numFmtId="0" fontId="31" fillId="46" borderId="15" xfId="0" applyFont="1" applyFill="1" applyBorder="1" applyAlignment="1">
      <alignment vertical="center"/>
    </xf>
    <xf numFmtId="0" fontId="31" fillId="46" borderId="22" xfId="0" applyFont="1" applyFill="1" applyBorder="1" applyAlignment="1">
      <alignment vertical="center"/>
    </xf>
    <xf numFmtId="0" fontId="85" fillId="45" borderId="17" xfId="0" applyFont="1" applyFill="1" applyBorder="1" applyAlignment="1">
      <alignment vertical="center"/>
    </xf>
    <xf numFmtId="41" fontId="65" fillId="46" borderId="26" xfId="51" applyFont="1" applyFill="1" applyBorder="1" applyAlignment="1">
      <alignment vertical="center"/>
    </xf>
    <xf numFmtId="0" fontId="65" fillId="46" borderId="0" xfId="0" applyFont="1" applyFill="1" applyAlignment="1">
      <alignment vertical="center" wrapText="1"/>
    </xf>
    <xf numFmtId="0" fontId="31" fillId="46" borderId="0" xfId="0" applyFont="1" applyFill="1" applyAlignment="1">
      <alignment vertical="center" wrapText="1"/>
    </xf>
    <xf numFmtId="0" fontId="85" fillId="45" borderId="20" xfId="0" applyFont="1" applyFill="1" applyBorder="1" applyAlignment="1">
      <alignment vertical="center"/>
    </xf>
    <xf numFmtId="0" fontId="65" fillId="46" borderId="26" xfId="0" applyFont="1" applyFill="1" applyBorder="1" applyAlignment="1">
      <alignment horizontal="right" vertical="center"/>
    </xf>
    <xf numFmtId="0" fontId="65" fillId="46" borderId="15" xfId="0" applyFont="1" applyFill="1" applyBorder="1" applyAlignment="1">
      <alignment vertical="center" wrapText="1"/>
    </xf>
    <xf numFmtId="0" fontId="31" fillId="46" borderId="22" xfId="0" applyFont="1" applyFill="1" applyBorder="1" applyAlignment="1">
      <alignment vertical="center" wrapText="1"/>
    </xf>
    <xf numFmtId="0" fontId="65" fillId="46" borderId="24" xfId="0" applyFont="1" applyFill="1" applyBorder="1" applyAlignment="1">
      <alignment horizontal="right" vertical="center"/>
    </xf>
    <xf numFmtId="0" fontId="42" fillId="0" borderId="0" xfId="0" applyFont="1"/>
    <xf numFmtId="0" fontId="84" fillId="45" borderId="20" xfId="0" applyFont="1" applyFill="1" applyBorder="1" applyAlignment="1">
      <alignment horizontal="center" vertical="center" wrapText="1"/>
    </xf>
    <xf numFmtId="0" fontId="84" fillId="45" borderId="25" xfId="0" applyFont="1" applyFill="1" applyBorder="1" applyAlignment="1">
      <alignment horizontal="center" vertical="center" wrapText="1"/>
    </xf>
    <xf numFmtId="0" fontId="84" fillId="45" borderId="13" xfId="0" applyFont="1" applyFill="1" applyBorder="1" applyAlignment="1">
      <alignment horizontal="center" vertical="center" wrapText="1"/>
    </xf>
    <xf numFmtId="169" fontId="26" fillId="0" borderId="0" xfId="1" applyNumberFormat="1" applyFont="1" applyFill="1" applyAlignment="1">
      <alignment vertical="center"/>
    </xf>
    <xf numFmtId="41" fontId="26" fillId="0" borderId="0" xfId="51" applyFont="1" applyFill="1" applyAlignment="1">
      <alignment vertical="center"/>
    </xf>
    <xf numFmtId="41" fontId="89" fillId="0" borderId="0" xfId="51" applyFont="1"/>
    <xf numFmtId="0" fontId="31" fillId="40" borderId="11" xfId="0" applyFont="1" applyFill="1" applyBorder="1" applyAlignment="1">
      <alignment vertical="center" wrapText="1"/>
    </xf>
    <xf numFmtId="0" fontId="31" fillId="40" borderId="12" xfId="0" applyFont="1" applyFill="1" applyBorder="1" applyAlignment="1">
      <alignment vertical="center" wrapText="1"/>
    </xf>
    <xf numFmtId="0" fontId="31" fillId="46" borderId="21" xfId="0" applyFont="1" applyFill="1" applyBorder="1" applyAlignment="1">
      <alignment horizontal="left" vertical="center" indent="1"/>
    </xf>
    <xf numFmtId="0" fontId="86" fillId="46" borderId="15" xfId="0" applyFont="1" applyFill="1" applyBorder="1" applyAlignment="1">
      <alignment horizontal="left" vertical="center" indent="1"/>
    </xf>
    <xf numFmtId="0" fontId="86" fillId="39" borderId="11" xfId="0" applyFont="1" applyFill="1" applyBorder="1" applyAlignment="1">
      <alignment horizontal="center" vertical="center" wrapText="1"/>
    </xf>
    <xf numFmtId="0" fontId="31" fillId="39" borderId="15" xfId="0" applyFont="1" applyFill="1" applyBorder="1" applyAlignment="1">
      <alignment horizontal="left" vertical="center" indent="1"/>
    </xf>
    <xf numFmtId="176" fontId="31" fillId="39" borderId="24" xfId="0" applyNumberFormat="1" applyFont="1" applyFill="1" applyBorder="1" applyAlignment="1">
      <alignment horizontal="right" vertical="center" wrapText="1" indent="1"/>
    </xf>
    <xf numFmtId="176" fontId="31" fillId="39" borderId="24" xfId="0" applyNumberFormat="1" applyFont="1" applyFill="1" applyBorder="1" applyAlignment="1">
      <alignment horizontal="right" vertical="center"/>
    </xf>
    <xf numFmtId="0" fontId="31" fillId="39" borderId="26" xfId="0" applyFont="1" applyFill="1" applyBorder="1" applyAlignment="1">
      <alignment vertical="center" wrapText="1"/>
    </xf>
    <xf numFmtId="0" fontId="65" fillId="39" borderId="15" xfId="0" applyFont="1" applyFill="1" applyBorder="1" applyAlignment="1">
      <alignment horizontal="left" vertical="center" indent="1"/>
    </xf>
    <xf numFmtId="0" fontId="26" fillId="39" borderId="14" xfId="0" applyFont="1" applyFill="1" applyBorder="1" applyAlignment="1">
      <alignment vertical="center" wrapText="1"/>
    </xf>
    <xf numFmtId="1" fontId="42" fillId="39" borderId="14" xfId="51" applyNumberFormat="1" applyFont="1" applyFill="1" applyBorder="1" applyAlignment="1">
      <alignment vertical="center" wrapText="1"/>
    </xf>
    <xf numFmtId="0" fontId="31" fillId="39" borderId="21" xfId="0" applyFont="1" applyFill="1" applyBorder="1" applyAlignment="1">
      <alignment vertical="center" wrapText="1"/>
    </xf>
    <xf numFmtId="176" fontId="31" fillId="39" borderId="14" xfId="0" applyNumberFormat="1" applyFont="1" applyFill="1" applyBorder="1" applyAlignment="1">
      <alignment horizontal="right" vertical="center" indent="1"/>
    </xf>
    <xf numFmtId="176" fontId="31" fillId="39" borderId="14" xfId="0" applyNumberFormat="1" applyFont="1" applyFill="1" applyBorder="1" applyAlignment="1">
      <alignment horizontal="left" vertical="center" indent="1"/>
    </xf>
    <xf numFmtId="41" fontId="93" fillId="0" borderId="0" xfId="49" applyNumberFormat="1" applyFont="1" applyAlignment="1">
      <alignment vertical="center"/>
    </xf>
    <xf numFmtId="0" fontId="42" fillId="0" borderId="0" xfId="0" applyFont="1" applyAlignment="1">
      <alignment horizontal="center"/>
    </xf>
    <xf numFmtId="178" fontId="65" fillId="46" borderId="24" xfId="51" applyNumberFormat="1" applyFont="1" applyFill="1" applyBorder="1" applyAlignment="1">
      <alignment horizontal="right" vertical="center" wrapText="1" indent="1"/>
    </xf>
    <xf numFmtId="178" fontId="31" fillId="46" borderId="24" xfId="51" applyNumberFormat="1" applyFont="1" applyFill="1" applyBorder="1" applyAlignment="1">
      <alignment horizontal="right" vertical="center" wrapText="1" indent="1"/>
    </xf>
    <xf numFmtId="178" fontId="42" fillId="39" borderId="24" xfId="51" applyNumberFormat="1" applyFont="1" applyFill="1" applyBorder="1" applyAlignment="1">
      <alignment horizontal="left" vertical="center" indent="1"/>
    </xf>
    <xf numFmtId="178" fontId="65" fillId="46" borderId="24" xfId="51" applyNumberFormat="1" applyFont="1" applyFill="1" applyBorder="1" applyAlignment="1">
      <alignment horizontal="right" vertical="center"/>
    </xf>
    <xf numFmtId="178" fontId="65" fillId="46" borderId="24" xfId="51" applyNumberFormat="1" applyFont="1" applyFill="1" applyBorder="1" applyAlignment="1">
      <alignment vertical="center"/>
    </xf>
    <xf numFmtId="178" fontId="31" fillId="46" borderId="24" xfId="51" applyNumberFormat="1" applyFont="1" applyFill="1" applyBorder="1" applyAlignment="1">
      <alignment horizontal="right" vertical="center"/>
    </xf>
    <xf numFmtId="178" fontId="84" fillId="45" borderId="13" xfId="51" applyNumberFormat="1" applyFont="1" applyFill="1" applyBorder="1" applyAlignment="1">
      <alignment horizontal="center" vertical="center"/>
    </xf>
    <xf numFmtId="178" fontId="84" fillId="46" borderId="24" xfId="51" applyNumberFormat="1" applyFont="1" applyFill="1" applyBorder="1" applyAlignment="1">
      <alignment horizontal="center" vertical="center" wrapText="1"/>
    </xf>
    <xf numFmtId="178" fontId="31" fillId="46" borderId="14" xfId="51" applyNumberFormat="1" applyFont="1" applyFill="1" applyBorder="1" applyAlignment="1">
      <alignment horizontal="right" vertical="center"/>
    </xf>
    <xf numFmtId="178" fontId="26" fillId="0" borderId="10" xfId="51" applyNumberFormat="1" applyFont="1" applyBorder="1" applyAlignment="1">
      <alignment horizontal="right" vertical="center"/>
    </xf>
    <xf numFmtId="178" fontId="31" fillId="39" borderId="10" xfId="51" applyNumberFormat="1" applyFont="1" applyFill="1" applyBorder="1" applyAlignment="1">
      <alignment horizontal="right" vertical="center"/>
    </xf>
    <xf numFmtId="178" fontId="31" fillId="46" borderId="10" xfId="51" applyNumberFormat="1" applyFont="1" applyFill="1" applyBorder="1" applyAlignment="1">
      <alignment horizontal="right" vertical="center"/>
    </xf>
    <xf numFmtId="0" fontId="20" fillId="0" borderId="11" xfId="0" applyFont="1" applyBorder="1" applyAlignment="1">
      <alignment horizontal="left" vertical="center"/>
    </xf>
    <xf numFmtId="0" fontId="26" fillId="0" borderId="10" xfId="0" applyFont="1" applyBorder="1"/>
    <xf numFmtId="0" fontId="20" fillId="0" borderId="10" xfId="0" applyFont="1" applyBorder="1" applyAlignment="1">
      <alignment horizontal="center" vertical="center"/>
    </xf>
    <xf numFmtId="14" fontId="20" fillId="0" borderId="10" xfId="0" applyNumberFormat="1" applyFont="1" applyBorder="1" applyAlignment="1">
      <alignment horizontal="center" vertical="center"/>
    </xf>
    <xf numFmtId="172" fontId="20" fillId="0" borderId="10" xfId="0" applyNumberFormat="1" applyFont="1" applyBorder="1" applyAlignment="1">
      <alignment horizontal="center" vertical="center"/>
    </xf>
    <xf numFmtId="178" fontId="20" fillId="0" borderId="10" xfId="51" applyNumberFormat="1" applyFont="1" applyFill="1" applyBorder="1" applyAlignment="1">
      <alignment horizontal="right" vertical="center"/>
    </xf>
    <xf numFmtId="178" fontId="22" fillId="39" borderId="16" xfId="51" applyNumberFormat="1" applyFont="1" applyFill="1" applyBorder="1" applyAlignment="1">
      <alignment horizontal="right" vertical="center"/>
    </xf>
    <xf numFmtId="178" fontId="22" fillId="39" borderId="22" xfId="51" applyNumberFormat="1" applyFont="1" applyFill="1" applyBorder="1" applyAlignment="1">
      <alignment horizontal="right" vertical="center"/>
    </xf>
    <xf numFmtId="178" fontId="20" fillId="0" borderId="0" xfId="51" applyNumberFormat="1" applyFont="1" applyAlignment="1">
      <alignment vertical="center"/>
    </xf>
    <xf numFmtId="178" fontId="43" fillId="0" borderId="0" xfId="51" applyNumberFormat="1" applyFont="1" applyAlignment="1">
      <alignment vertical="center"/>
    </xf>
    <xf numFmtId="2" fontId="26" fillId="0" borderId="10" xfId="51" applyNumberFormat="1" applyFont="1" applyBorder="1" applyAlignment="1">
      <alignment horizontal="right" vertical="center"/>
    </xf>
    <xf numFmtId="2" fontId="31" fillId="39" borderId="10" xfId="51" applyNumberFormat="1" applyFont="1" applyFill="1" applyBorder="1" applyAlignment="1">
      <alignment horizontal="right" vertical="center"/>
    </xf>
    <xf numFmtId="178" fontId="31" fillId="40" borderId="10" xfId="51" applyNumberFormat="1" applyFont="1" applyFill="1" applyBorder="1" applyAlignment="1">
      <alignment horizontal="right" vertical="center"/>
    </xf>
    <xf numFmtId="2" fontId="20" fillId="0" borderId="0" xfId="51" applyNumberFormat="1" applyFont="1" applyAlignment="1">
      <alignment vertical="center"/>
    </xf>
    <xf numFmtId="2" fontId="31" fillId="0" borderId="0" xfId="51" applyNumberFormat="1" applyFont="1" applyAlignment="1">
      <alignment vertical="center"/>
    </xf>
    <xf numFmtId="2" fontId="62" fillId="41" borderId="10" xfId="51" applyNumberFormat="1" applyFont="1" applyFill="1" applyBorder="1" applyAlignment="1">
      <alignment horizontal="center" vertical="center" wrapText="1"/>
    </xf>
    <xf numFmtId="178" fontId="89" fillId="0" borderId="0" xfId="0" applyNumberFormat="1" applyFont="1"/>
    <xf numFmtId="2" fontId="26" fillId="0" borderId="10" xfId="51" applyNumberFormat="1" applyFont="1" applyBorder="1" applyAlignment="1">
      <alignment vertical="center"/>
    </xf>
    <xf numFmtId="1" fontId="26" fillId="40" borderId="0" xfId="0" applyNumberFormat="1" applyFont="1" applyFill="1" applyAlignment="1">
      <alignment vertical="center"/>
    </xf>
    <xf numFmtId="1" fontId="60" fillId="40" borderId="0" xfId="0" applyNumberFormat="1" applyFont="1" applyFill="1"/>
    <xf numFmtId="1" fontId="26" fillId="40" borderId="18" xfId="0" applyNumberFormat="1" applyFont="1" applyFill="1" applyBorder="1" applyAlignment="1">
      <alignment vertical="center"/>
    </xf>
    <xf numFmtId="1" fontId="26" fillId="0" borderId="0" xfId="0" applyNumberFormat="1" applyFont="1" applyAlignment="1">
      <alignment vertical="center"/>
    </xf>
    <xf numFmtId="1" fontId="64" fillId="0" borderId="0" xfId="58" applyNumberFormat="1" applyFont="1" applyFill="1" applyAlignment="1">
      <alignment horizontal="center"/>
    </xf>
    <xf numFmtId="1" fontId="26" fillId="0" borderId="0" xfId="0" applyNumberFormat="1" applyFont="1"/>
    <xf numFmtId="1" fontId="60" fillId="0" borderId="0" xfId="0" applyNumberFormat="1" applyFont="1"/>
    <xf numFmtId="1" fontId="26" fillId="39" borderId="26" xfId="1" applyNumberFormat="1" applyFont="1" applyFill="1" applyBorder="1" applyAlignment="1">
      <alignment horizontal="left" vertical="center" indent="1"/>
    </xf>
    <xf numFmtId="1" fontId="45" fillId="0" borderId="0" xfId="0" applyNumberFormat="1" applyFont="1"/>
    <xf numFmtId="1" fontId="42" fillId="0" borderId="0" xfId="0" applyNumberFormat="1" applyFont="1" applyAlignment="1">
      <alignment horizontal="center" vertical="center"/>
    </xf>
    <xf numFmtId="1" fontId="20" fillId="0" borderId="0" xfId="49" quotePrefix="1" applyNumberFormat="1" applyAlignment="1">
      <alignment horizontal="center" vertical="center"/>
    </xf>
    <xf numFmtId="2" fontId="20" fillId="0" borderId="0" xfId="49" applyNumberFormat="1" applyAlignment="1">
      <alignment vertical="center"/>
    </xf>
    <xf numFmtId="0" fontId="36" fillId="46" borderId="0" xfId="58" applyFill="1" applyBorder="1" applyAlignment="1">
      <alignment horizontal="center" vertical="center"/>
    </xf>
    <xf numFmtId="166" fontId="31" fillId="0" borderId="0" xfId="45" applyFont="1" applyAlignment="1">
      <alignment vertical="center"/>
    </xf>
    <xf numFmtId="0" fontId="92" fillId="48" borderId="0" xfId="0" applyFont="1" applyFill="1" applyAlignment="1">
      <alignment horizontal="left" vertical="center" wrapText="1"/>
    </xf>
    <xf numFmtId="41" fontId="43" fillId="48" borderId="0" xfId="51" applyFont="1" applyFill="1" applyAlignment="1">
      <alignment vertical="center"/>
    </xf>
    <xf numFmtId="2" fontId="43" fillId="48" borderId="0" xfId="51" applyNumberFormat="1" applyFont="1" applyFill="1" applyAlignment="1">
      <alignment vertical="center"/>
    </xf>
    <xf numFmtId="0" fontId="31" fillId="48" borderId="0" xfId="0" applyFont="1" applyFill="1" applyAlignment="1">
      <alignment vertical="center" wrapText="1"/>
    </xf>
    <xf numFmtId="176" fontId="31" fillId="48" borderId="0" xfId="0" applyNumberFormat="1" applyFont="1" applyFill="1" applyAlignment="1">
      <alignment horizontal="right" vertical="center"/>
    </xf>
    <xf numFmtId="2" fontId="31" fillId="48" borderId="0" xfId="0" applyNumberFormat="1" applyFont="1" applyFill="1" applyAlignment="1">
      <alignment horizontal="right" vertical="center"/>
    </xf>
    <xf numFmtId="167" fontId="65" fillId="46" borderId="24" xfId="51" applyNumberFormat="1" applyFont="1" applyFill="1" applyBorder="1" applyAlignment="1">
      <alignment horizontal="right" vertical="center"/>
    </xf>
    <xf numFmtId="167" fontId="31" fillId="46" borderId="24" xfId="51" applyNumberFormat="1" applyFont="1" applyFill="1" applyBorder="1" applyAlignment="1">
      <alignment horizontal="right" vertical="center"/>
    </xf>
    <xf numFmtId="167" fontId="65" fillId="46" borderId="24" xfId="0" applyNumberFormat="1" applyFont="1" applyFill="1" applyBorder="1" applyAlignment="1">
      <alignment horizontal="right" vertical="center"/>
    </xf>
    <xf numFmtId="167" fontId="42" fillId="39" borderId="28" xfId="1" applyNumberFormat="1" applyFont="1" applyFill="1" applyBorder="1" applyAlignment="1">
      <alignment vertical="center"/>
    </xf>
    <xf numFmtId="2" fontId="65" fillId="46" borderId="26" xfId="51" applyNumberFormat="1" applyFont="1" applyFill="1" applyBorder="1" applyAlignment="1">
      <alignment horizontal="right" vertical="center" wrapText="1" indent="1"/>
    </xf>
    <xf numFmtId="2" fontId="65" fillId="46" borderId="23" xfId="51" applyNumberFormat="1" applyFont="1" applyFill="1" applyBorder="1" applyAlignment="1">
      <alignment horizontal="right" vertical="center" indent="1"/>
    </xf>
    <xf numFmtId="2" fontId="42" fillId="39" borderId="24" xfId="1" applyNumberFormat="1" applyFont="1" applyFill="1" applyBorder="1" applyAlignment="1">
      <alignment horizontal="left" vertical="center" indent="1"/>
    </xf>
    <xf numFmtId="2" fontId="84" fillId="45" borderId="25" xfId="51" applyNumberFormat="1" applyFont="1" applyFill="1" applyBorder="1" applyAlignment="1">
      <alignment vertical="center" wrapText="1"/>
    </xf>
    <xf numFmtId="2" fontId="26" fillId="39" borderId="24" xfId="1" applyNumberFormat="1" applyFont="1" applyFill="1" applyBorder="1" applyAlignment="1">
      <alignment horizontal="left" vertical="center" indent="1"/>
    </xf>
    <xf numFmtId="2" fontId="65" fillId="46" borderId="23" xfId="51" applyNumberFormat="1" applyFont="1" applyFill="1" applyBorder="1" applyAlignment="1">
      <alignment horizontal="right" vertical="center" wrapText="1" indent="1"/>
    </xf>
    <xf numFmtId="2" fontId="65" fillId="46" borderId="26" xfId="51" applyNumberFormat="1" applyFont="1" applyFill="1" applyBorder="1" applyAlignment="1">
      <alignment horizontal="right" vertical="center"/>
    </xf>
    <xf numFmtId="2" fontId="65" fillId="46" borderId="26" xfId="51" applyNumberFormat="1" applyFont="1" applyFill="1" applyBorder="1" applyAlignment="1">
      <alignment vertical="center"/>
    </xf>
    <xf numFmtId="2" fontId="31" fillId="46" borderId="26" xfId="51" applyNumberFormat="1" applyFont="1" applyFill="1" applyBorder="1" applyAlignment="1">
      <alignment horizontal="right" vertical="center"/>
    </xf>
    <xf numFmtId="2" fontId="84" fillId="45" borderId="25" xfId="51" applyNumberFormat="1" applyFont="1" applyFill="1" applyBorder="1" applyAlignment="1">
      <alignment horizontal="center" vertical="center"/>
    </xf>
    <xf numFmtId="2" fontId="84" fillId="46" borderId="26" xfId="0" applyNumberFormat="1" applyFont="1" applyFill="1" applyBorder="1" applyAlignment="1">
      <alignment horizontal="center" vertical="center" wrapText="1"/>
    </xf>
    <xf numFmtId="2" fontId="31" fillId="46" borderId="26" xfId="51" applyNumberFormat="1" applyFont="1" applyFill="1" applyBorder="1" applyAlignment="1">
      <alignment horizontal="right" vertical="center" indent="1"/>
    </xf>
    <xf numFmtId="2" fontId="65" fillId="39" borderId="24" xfId="0" applyNumberFormat="1" applyFont="1" applyFill="1" applyBorder="1" applyAlignment="1">
      <alignment horizontal="right" vertical="center" wrapText="1" indent="1"/>
    </xf>
    <xf numFmtId="2" fontId="31" fillId="39" borderId="26" xfId="0" applyNumberFormat="1" applyFont="1" applyFill="1" applyBorder="1" applyAlignment="1">
      <alignment vertical="center" wrapText="1"/>
    </xf>
    <xf numFmtId="4" fontId="31" fillId="39" borderId="28" xfId="0" applyNumberFormat="1" applyFont="1" applyFill="1" applyBorder="1" applyAlignment="1">
      <alignment horizontal="right" vertical="center" wrapText="1"/>
    </xf>
    <xf numFmtId="167" fontId="65" fillId="39" borderId="24" xfId="0" applyNumberFormat="1" applyFont="1" applyFill="1" applyBorder="1" applyAlignment="1">
      <alignment horizontal="right" vertical="center" wrapText="1" indent="1"/>
    </xf>
    <xf numFmtId="167" fontId="26" fillId="39" borderId="15" xfId="51" applyNumberFormat="1" applyFont="1" applyFill="1" applyBorder="1" applyAlignment="1">
      <alignment vertical="center" wrapText="1"/>
    </xf>
    <xf numFmtId="167" fontId="31" fillId="39" borderId="10" xfId="0" applyNumberFormat="1" applyFont="1" applyFill="1" applyBorder="1" applyAlignment="1">
      <alignment horizontal="right" vertical="center" wrapText="1" indent="1"/>
    </xf>
    <xf numFmtId="178" fontId="43" fillId="0" borderId="0" xfId="49" applyNumberFormat="1" applyFont="1" applyAlignment="1">
      <alignment vertical="center"/>
    </xf>
    <xf numFmtId="0" fontId="26" fillId="0" borderId="0" xfId="0" applyFont="1" applyAlignment="1">
      <alignment horizontal="justify" vertical="justify" wrapText="1"/>
    </xf>
    <xf numFmtId="167" fontId="26" fillId="0" borderId="10" xfId="51" applyNumberFormat="1" applyFont="1" applyBorder="1" applyAlignment="1">
      <alignment horizontal="right" vertical="center"/>
    </xf>
    <xf numFmtId="167" fontId="31" fillId="40" borderId="10" xfId="0" applyNumberFormat="1" applyFont="1" applyFill="1" applyBorder="1" applyAlignment="1">
      <alignment horizontal="right" vertical="center"/>
    </xf>
    <xf numFmtId="167" fontId="31" fillId="39" borderId="10" xfId="0" applyNumberFormat="1" applyFont="1" applyFill="1" applyBorder="1" applyAlignment="1">
      <alignment horizontal="right" vertical="center"/>
    </xf>
    <xf numFmtId="2" fontId="26" fillId="0" borderId="10" xfId="51" applyNumberFormat="1" applyFont="1" applyBorder="1" applyAlignment="1">
      <alignment horizontal="right" vertical="center" indent="1"/>
    </xf>
    <xf numFmtId="2" fontId="42" fillId="40" borderId="10" xfId="51" applyNumberFormat="1" applyFont="1" applyFill="1" applyBorder="1" applyAlignment="1">
      <alignment horizontal="right" vertical="center" indent="1"/>
    </xf>
    <xf numFmtId="0" fontId="64" fillId="0" borderId="0" xfId="58" applyFont="1" applyFill="1" applyBorder="1" applyAlignment="1">
      <alignment horizontal="center" vertical="center"/>
    </xf>
    <xf numFmtId="0" fontId="94" fillId="0" borderId="0" xfId="0" applyFont="1" applyAlignment="1">
      <alignment horizontal="left" vertical="center"/>
    </xf>
    <xf numFmtId="9" fontId="26" fillId="0" borderId="0" xfId="0" applyNumberFormat="1" applyFont="1" applyAlignment="1">
      <alignment horizontal="center" vertical="center"/>
    </xf>
    <xf numFmtId="178" fontId="43" fillId="0" borderId="0" xfId="51" applyNumberFormat="1" applyFont="1"/>
    <xf numFmtId="168" fontId="23" fillId="0" borderId="10" xfId="1" applyFont="1" applyBorder="1" applyAlignment="1">
      <alignment horizontal="center" vertical="center" wrapText="1"/>
    </xf>
    <xf numFmtId="168" fontId="22" fillId="0" borderId="0" xfId="0" applyNumberFormat="1" applyFont="1" applyAlignment="1">
      <alignment vertical="center"/>
    </xf>
    <xf numFmtId="168" fontId="32" fillId="44" borderId="10" xfId="1" applyFont="1" applyFill="1" applyBorder="1" applyAlignment="1">
      <alignment vertical="center"/>
    </xf>
    <xf numFmtId="168" fontId="23" fillId="0" borderId="16" xfId="1" applyFont="1" applyBorder="1" applyAlignment="1">
      <alignment horizontal="center" vertical="center" wrapText="1"/>
    </xf>
    <xf numFmtId="168" fontId="88" fillId="44" borderId="10" xfId="1" applyFont="1" applyFill="1" applyBorder="1" applyAlignment="1">
      <alignment vertical="center"/>
    </xf>
    <xf numFmtId="168" fontId="23" fillId="0" borderId="10" xfId="1" applyFont="1" applyFill="1" applyBorder="1" applyAlignment="1">
      <alignment horizontal="center" vertical="center" wrapText="1"/>
    </xf>
    <xf numFmtId="168" fontId="24" fillId="0" borderId="16" xfId="1" applyFont="1" applyBorder="1" applyAlignment="1">
      <alignment horizontal="center" vertical="center" wrapText="1"/>
    </xf>
    <xf numFmtId="168" fontId="32" fillId="35" borderId="13" xfId="1" applyFont="1" applyFill="1" applyBorder="1" applyAlignment="1">
      <alignment vertical="center"/>
    </xf>
    <xf numFmtId="168" fontId="0" fillId="0" borderId="17" xfId="1" applyFont="1" applyBorder="1" applyAlignment="1">
      <alignment vertical="center"/>
    </xf>
    <xf numFmtId="168" fontId="24" fillId="0" borderId="10" xfId="1" applyFont="1" applyBorder="1" applyAlignment="1">
      <alignment horizontal="center" vertical="center" wrapText="1"/>
    </xf>
    <xf numFmtId="168" fontId="23" fillId="44" borderId="10" xfId="1" applyFont="1" applyFill="1" applyBorder="1" applyAlignment="1">
      <alignment horizontal="center" vertical="center" wrapText="1"/>
    </xf>
    <xf numFmtId="168" fontId="23" fillId="0" borderId="10" xfId="1" applyFont="1" applyFill="1" applyBorder="1" applyAlignment="1"/>
    <xf numFmtId="168" fontId="23" fillId="0" borderId="10" xfId="1" applyFont="1" applyFill="1" applyBorder="1" applyAlignment="1">
      <alignment vertical="center"/>
    </xf>
    <xf numFmtId="168" fontId="23" fillId="0" borderId="16" xfId="1" applyFont="1" applyFill="1" applyBorder="1" applyAlignment="1">
      <alignment vertical="center"/>
    </xf>
    <xf numFmtId="168" fontId="23" fillId="44" borderId="10" xfId="1" applyFont="1" applyFill="1" applyBorder="1" applyAlignment="1">
      <alignment vertical="center"/>
    </xf>
    <xf numFmtId="168" fontId="24" fillId="0" borderId="16" xfId="1" applyFont="1" applyFill="1" applyBorder="1" applyAlignment="1">
      <alignment vertical="center"/>
    </xf>
    <xf numFmtId="168" fontId="24" fillId="35" borderId="10" xfId="1" applyFont="1" applyFill="1" applyBorder="1" applyAlignment="1">
      <alignment horizontal="center" vertical="center" wrapText="1"/>
    </xf>
    <xf numFmtId="168" fontId="32" fillId="35" borderId="10" xfId="1" applyFont="1" applyFill="1" applyBorder="1" applyAlignment="1">
      <alignment vertical="center"/>
    </xf>
    <xf numFmtId="168" fontId="23" fillId="0" borderId="13" xfId="1" applyFont="1" applyFill="1" applyBorder="1" applyAlignment="1">
      <alignment vertical="center"/>
    </xf>
    <xf numFmtId="168" fontId="24" fillId="0" borderId="10" xfId="1" applyFont="1" applyFill="1" applyBorder="1" applyAlignment="1">
      <alignment vertical="center"/>
    </xf>
    <xf numFmtId="168" fontId="32" fillId="0" borderId="17" xfId="1" applyFont="1" applyFill="1" applyBorder="1" applyAlignment="1">
      <alignment horizontal="right" vertical="center"/>
    </xf>
    <xf numFmtId="168" fontId="88" fillId="0" borderId="0" xfId="1" applyFont="1" applyFill="1" applyBorder="1" applyAlignment="1">
      <alignment vertical="center"/>
    </xf>
    <xf numFmtId="49" fontId="33" fillId="37" borderId="10" xfId="1" applyNumberFormat="1" applyFont="1" applyFill="1" applyBorder="1" applyAlignment="1">
      <alignment horizontal="center" vertical="center" wrapText="1"/>
    </xf>
    <xf numFmtId="168" fontId="32" fillId="35" borderId="10" xfId="1" applyFont="1" applyFill="1" applyBorder="1" applyAlignment="1">
      <alignment horizontal="center" vertical="center" wrapText="1"/>
    </xf>
    <xf numFmtId="178" fontId="20" fillId="0" borderId="10" xfId="51" applyNumberFormat="1" applyFont="1" applyFill="1" applyBorder="1" applyAlignment="1">
      <alignment vertical="center"/>
    </xf>
    <xf numFmtId="41" fontId="20" fillId="0" borderId="10" xfId="51" applyFont="1" applyFill="1" applyBorder="1" applyAlignment="1">
      <alignment vertical="center"/>
    </xf>
    <xf numFmtId="168" fontId="0" fillId="47" borderId="0" xfId="1" applyFont="1" applyFill="1" applyAlignment="1">
      <alignment vertical="center"/>
    </xf>
    <xf numFmtId="41" fontId="20" fillId="0" borderId="10" xfId="51" applyFont="1" applyFill="1" applyBorder="1" applyAlignment="1">
      <alignment horizontal="right" vertical="center"/>
    </xf>
    <xf numFmtId="43" fontId="60" fillId="0" borderId="0" xfId="0" applyNumberFormat="1" applyFont="1"/>
    <xf numFmtId="43" fontId="26" fillId="0" borderId="0" xfId="0" applyNumberFormat="1" applyFont="1"/>
    <xf numFmtId="0" fontId="35" fillId="0" borderId="22" xfId="0" applyFont="1" applyBorder="1" applyAlignment="1">
      <alignment horizontal="left" vertical="center"/>
    </xf>
    <xf numFmtId="178" fontId="65" fillId="39" borderId="24" xfId="51" applyNumberFormat="1" applyFont="1" applyFill="1" applyBorder="1" applyAlignment="1">
      <alignment horizontal="right" vertical="center" wrapText="1" indent="1"/>
    </xf>
    <xf numFmtId="178" fontId="65" fillId="46" borderId="26" xfId="51" applyNumberFormat="1" applyFont="1" applyFill="1" applyBorder="1" applyAlignment="1">
      <alignment horizontal="right" vertical="center"/>
    </xf>
    <xf numFmtId="0" fontId="36" fillId="46" borderId="26" xfId="58" applyFill="1" applyBorder="1" applyAlignment="1">
      <alignment horizontal="center" vertical="center"/>
    </xf>
    <xf numFmtId="2" fontId="65" fillId="46" borderId="26" xfId="51" applyNumberFormat="1" applyFont="1" applyFill="1" applyBorder="1" applyAlignment="1">
      <alignment horizontal="left" vertical="center" indent="12"/>
    </xf>
    <xf numFmtId="0" fontId="35" fillId="47" borderId="10" xfId="0" applyFont="1" applyFill="1" applyBorder="1" applyAlignment="1">
      <alignment horizontal="left" vertical="center"/>
    </xf>
    <xf numFmtId="168" fontId="23" fillId="47" borderId="10" xfId="1" applyFont="1" applyFill="1" applyBorder="1" applyAlignment="1">
      <alignment horizontal="center" vertical="center" wrapText="1"/>
    </xf>
    <xf numFmtId="169" fontId="23" fillId="47" borderId="10" xfId="1" applyNumberFormat="1" applyFont="1" applyFill="1" applyBorder="1" applyAlignment="1">
      <alignment horizontal="center" vertical="center" wrapText="1"/>
    </xf>
    <xf numFmtId="168" fontId="23" fillId="47" borderId="10" xfId="1" applyFont="1" applyFill="1" applyBorder="1" applyAlignment="1">
      <alignment vertical="center"/>
    </xf>
    <xf numFmtId="3" fontId="23" fillId="47" borderId="0" xfId="0" applyNumberFormat="1" applyFont="1" applyFill="1" applyAlignment="1">
      <alignment vertical="center"/>
    </xf>
    <xf numFmtId="0" fontId="23" fillId="47" borderId="0" xfId="0" applyFont="1" applyFill="1" applyAlignment="1">
      <alignment vertical="center"/>
    </xf>
    <xf numFmtId="0" fontId="23" fillId="47" borderId="10" xfId="0" applyFont="1" applyFill="1" applyBorder="1" applyAlignment="1">
      <alignment vertical="center"/>
    </xf>
    <xf numFmtId="3" fontId="24" fillId="47" borderId="0" xfId="0" applyNumberFormat="1" applyFont="1" applyFill="1" applyAlignment="1">
      <alignment vertical="center"/>
    </xf>
    <xf numFmtId="0" fontId="24" fillId="47" borderId="0" xfId="0" applyFont="1" applyFill="1" applyAlignment="1">
      <alignment vertical="center"/>
    </xf>
    <xf numFmtId="0" fontId="22" fillId="0" borderId="0" xfId="46" applyFont="1" applyAlignment="1">
      <alignment vertical="center"/>
    </xf>
    <xf numFmtId="10" fontId="20" fillId="0" borderId="10" xfId="57" applyNumberFormat="1" applyFont="1" applyFill="1" applyBorder="1" applyAlignment="1">
      <alignment vertical="center"/>
    </xf>
    <xf numFmtId="180" fontId="42" fillId="39" borderId="27" xfId="51" applyNumberFormat="1" applyFont="1" applyFill="1" applyBorder="1" applyAlignment="1">
      <alignment horizontal="left" vertical="center" indent="1"/>
    </xf>
    <xf numFmtId="178" fontId="98" fillId="0" borderId="0" xfId="51" applyNumberFormat="1" applyFont="1"/>
    <xf numFmtId="0" fontId="20" fillId="0" borderId="0" xfId="49" applyAlignment="1">
      <alignment horizontal="justify" vertical="justify" wrapText="1"/>
    </xf>
    <xf numFmtId="9" fontId="97" fillId="0" borderId="10" xfId="57" applyFont="1" applyBorder="1" applyAlignment="1">
      <alignment horizontal="right" vertical="center"/>
    </xf>
    <xf numFmtId="0" fontId="93" fillId="0" borderId="0" xfId="0" applyFont="1" applyAlignment="1">
      <alignment vertical="center"/>
    </xf>
    <xf numFmtId="178" fontId="93" fillId="0" borderId="0" xfId="51" applyNumberFormat="1" applyFont="1" applyAlignment="1">
      <alignment vertical="center"/>
    </xf>
    <xf numFmtId="0" fontId="93" fillId="0" borderId="0" xfId="46" applyFont="1" applyAlignment="1">
      <alignment vertical="center"/>
    </xf>
    <xf numFmtId="0" fontId="99" fillId="0" borderId="0" xfId="0" applyFont="1" applyAlignment="1">
      <alignment vertical="center"/>
    </xf>
    <xf numFmtId="0" fontId="100" fillId="40" borderId="11" xfId="0" applyFont="1" applyFill="1" applyBorder="1" applyAlignment="1">
      <alignment vertical="center" wrapText="1"/>
    </xf>
    <xf numFmtId="0" fontId="100" fillId="40" borderId="12" xfId="0" applyFont="1" applyFill="1" applyBorder="1" applyAlignment="1">
      <alignment vertical="center" wrapText="1"/>
    </xf>
    <xf numFmtId="167" fontId="100" fillId="40" borderId="10" xfId="0" applyNumberFormat="1" applyFont="1" applyFill="1" applyBorder="1" applyAlignment="1">
      <alignment horizontal="right" vertical="center"/>
    </xf>
    <xf numFmtId="2" fontId="100" fillId="40" borderId="10" xfId="0" applyNumberFormat="1" applyFont="1" applyFill="1" applyBorder="1" applyAlignment="1">
      <alignment horizontal="right" vertical="center"/>
    </xf>
    <xf numFmtId="41" fontId="101" fillId="0" borderId="0" xfId="51" applyFont="1" applyAlignment="1">
      <alignment vertical="center"/>
    </xf>
    <xf numFmtId="178" fontId="62" fillId="42" borderId="0" xfId="51" applyNumberFormat="1" applyFont="1" applyFill="1" applyAlignment="1">
      <alignment vertical="center"/>
    </xf>
    <xf numFmtId="178" fontId="78" fillId="0" borderId="0" xfId="51" applyNumberFormat="1" applyFont="1" applyAlignment="1">
      <alignment horizontal="right" vertical="center"/>
    </xf>
    <xf numFmtId="178" fontId="83" fillId="0" borderId="0" xfId="51" applyNumberFormat="1" applyFont="1" applyAlignment="1">
      <alignment vertical="center"/>
    </xf>
    <xf numFmtId="43" fontId="80" fillId="0" borderId="0" xfId="0" applyNumberFormat="1" applyFont="1" applyAlignment="1">
      <alignment vertical="center"/>
    </xf>
    <xf numFmtId="178" fontId="79" fillId="0" borderId="0" xfId="51" applyNumberFormat="1" applyFont="1" applyAlignment="1">
      <alignment horizontal="right" vertical="center"/>
    </xf>
    <xf numFmtId="179" fontId="80" fillId="0" borderId="0" xfId="0" applyNumberFormat="1" applyFont="1" applyAlignment="1">
      <alignment vertical="center"/>
    </xf>
    <xf numFmtId="3" fontId="81" fillId="0" borderId="0" xfId="0" applyNumberFormat="1" applyFont="1" applyAlignment="1">
      <alignment vertical="center"/>
    </xf>
    <xf numFmtId="178" fontId="81" fillId="0" borderId="0" xfId="51" applyNumberFormat="1" applyFont="1" applyAlignment="1">
      <alignment vertical="center"/>
    </xf>
    <xf numFmtId="0" fontId="80" fillId="0" borderId="0" xfId="0" applyFont="1" applyAlignment="1">
      <alignment horizontal="left" vertical="center" indent="1"/>
    </xf>
    <xf numFmtId="178" fontId="96" fillId="0" borderId="0" xfId="5267" applyNumberFormat="1" applyFont="1" applyAlignment="1">
      <alignment horizontal="left"/>
    </xf>
    <xf numFmtId="178" fontId="95" fillId="0" borderId="0" xfId="5267" applyNumberFormat="1" applyFont="1" applyAlignment="1">
      <alignment horizontal="left"/>
    </xf>
    <xf numFmtId="178" fontId="95" fillId="0" borderId="0" xfId="5267" applyNumberFormat="1" applyFont="1" applyFill="1" applyAlignment="1">
      <alignment horizontal="left"/>
    </xf>
    <xf numFmtId="178" fontId="78" fillId="0" borderId="19" xfId="51" applyNumberFormat="1" applyFont="1" applyBorder="1" applyAlignment="1">
      <alignment horizontal="right" vertical="center"/>
    </xf>
    <xf numFmtId="1" fontId="78" fillId="0" borderId="0" xfId="463" applyNumberFormat="1" applyFont="1" applyAlignment="1">
      <alignment vertical="center"/>
    </xf>
    <xf numFmtId="41" fontId="81" fillId="0" borderId="0" xfId="0" applyNumberFormat="1" applyFont="1" applyAlignment="1">
      <alignment vertical="center"/>
    </xf>
    <xf numFmtId="179" fontId="78" fillId="0" borderId="0" xfId="703" applyNumberFormat="1" applyFont="1" applyAlignment="1">
      <alignment horizontal="right" vertical="center"/>
    </xf>
    <xf numFmtId="1" fontId="23" fillId="0" borderId="10" xfId="0" applyNumberFormat="1" applyFont="1" applyBorder="1" applyAlignment="1">
      <alignment horizontal="left" vertical="center"/>
    </xf>
    <xf numFmtId="1" fontId="0" fillId="0" borderId="0" xfId="0" applyNumberFormat="1" applyAlignment="1">
      <alignment vertical="center"/>
    </xf>
    <xf numFmtId="1" fontId="33" fillId="37" borderId="13" xfId="0" applyNumberFormat="1" applyFont="1" applyFill="1" applyBorder="1" applyAlignment="1">
      <alignment vertical="center" wrapText="1"/>
    </xf>
    <xf numFmtId="1" fontId="33" fillId="37" borderId="14" xfId="0" applyNumberFormat="1" applyFont="1" applyFill="1" applyBorder="1" applyAlignment="1">
      <alignment horizontal="center" vertical="top" wrapText="1"/>
    </xf>
    <xf numFmtId="1" fontId="24" fillId="44" borderId="10" xfId="0" applyNumberFormat="1" applyFont="1" applyFill="1" applyBorder="1" applyAlignment="1">
      <alignment horizontal="left" vertical="center"/>
    </xf>
    <xf numFmtId="1" fontId="35" fillId="0" borderId="22" xfId="0" applyNumberFormat="1" applyFont="1" applyBorder="1" applyAlignment="1">
      <alignment horizontal="left" vertical="center"/>
    </xf>
    <xf numFmtId="1" fontId="24" fillId="44" borderId="14" xfId="0" applyNumberFormat="1" applyFont="1" applyFill="1" applyBorder="1" applyAlignment="1">
      <alignment horizontal="left" vertical="center"/>
    </xf>
    <xf numFmtId="1" fontId="35" fillId="0" borderId="16" xfId="0" applyNumberFormat="1" applyFont="1" applyBorder="1" applyAlignment="1">
      <alignment horizontal="left" vertical="center"/>
    </xf>
    <xf numFmtId="1" fontId="32" fillId="35" borderId="13" xfId="0" applyNumberFormat="1" applyFont="1" applyFill="1" applyBorder="1" applyAlignment="1">
      <alignment vertical="center"/>
    </xf>
    <xf numFmtId="1" fontId="33" fillId="37" borderId="10" xfId="1" applyNumberFormat="1" applyFont="1" applyFill="1" applyBorder="1" applyAlignment="1">
      <alignment vertical="center"/>
    </xf>
    <xf numFmtId="1" fontId="0" fillId="0" borderId="21" xfId="1" applyNumberFormat="1" applyFont="1" applyBorder="1" applyAlignment="1">
      <alignment vertical="center"/>
    </xf>
    <xf numFmtId="178" fontId="23" fillId="0" borderId="10" xfId="51" applyNumberFormat="1" applyFont="1" applyBorder="1" applyAlignment="1">
      <alignment horizontal="center" vertical="center" wrapText="1"/>
    </xf>
    <xf numFmtId="178" fontId="65" fillId="46" borderId="26" xfId="51" applyNumberFormat="1" applyFont="1" applyFill="1" applyBorder="1" applyAlignment="1">
      <alignment horizontal="right" vertical="center" wrapText="1" indent="1"/>
    </xf>
    <xf numFmtId="178" fontId="42" fillId="39" borderId="24" xfId="51" applyNumberFormat="1" applyFont="1" applyFill="1" applyBorder="1" applyAlignment="1">
      <alignment horizontal="right" vertical="center" indent="1"/>
    </xf>
    <xf numFmtId="178" fontId="31" fillId="46" borderId="26" xfId="51" applyNumberFormat="1" applyFont="1" applyFill="1" applyBorder="1" applyAlignment="1">
      <alignment horizontal="right" vertical="center" wrapText="1" indent="1"/>
    </xf>
    <xf numFmtId="183" fontId="87" fillId="0" borderId="0" xfId="51" applyNumberFormat="1" applyFont="1"/>
    <xf numFmtId="178" fontId="31" fillId="46" borderId="26" xfId="51" applyNumberFormat="1" applyFont="1" applyFill="1" applyBorder="1" applyAlignment="1">
      <alignment horizontal="right" vertical="center"/>
    </xf>
    <xf numFmtId="178" fontId="31" fillId="46" borderId="23" xfId="51" applyNumberFormat="1" applyFont="1" applyFill="1" applyBorder="1" applyAlignment="1">
      <alignment horizontal="right" vertical="center"/>
    </xf>
    <xf numFmtId="178" fontId="31" fillId="39" borderId="10" xfId="51" applyNumberFormat="1" applyFont="1" applyFill="1" applyBorder="1" applyAlignment="1">
      <alignment horizontal="right" vertical="center" wrapText="1" indent="1"/>
    </xf>
    <xf numFmtId="178" fontId="26" fillId="0" borderId="10" xfId="51" applyNumberFormat="1" applyFont="1" applyBorder="1" applyAlignment="1">
      <alignment vertical="center"/>
    </xf>
    <xf numFmtId="0" fontId="43" fillId="0" borderId="0" xfId="0" applyFont="1" applyAlignment="1">
      <alignment vertical="center"/>
    </xf>
    <xf numFmtId="178" fontId="31" fillId="46" borderId="14" xfId="51" applyNumberFormat="1" applyFont="1" applyFill="1" applyBorder="1" applyAlignment="1">
      <alignment horizontal="right" vertical="center" indent="1"/>
    </xf>
    <xf numFmtId="180" fontId="103" fillId="39" borderId="27" xfId="51" applyNumberFormat="1" applyFont="1" applyFill="1" applyBorder="1" applyAlignment="1">
      <alignment horizontal="left" vertical="center" indent="1"/>
    </xf>
    <xf numFmtId="4" fontId="42" fillId="39" borderId="28" xfId="1" applyNumberFormat="1" applyFont="1" applyFill="1" applyBorder="1" applyAlignment="1">
      <alignment vertical="center"/>
    </xf>
    <xf numFmtId="184" fontId="26" fillId="0" borderId="10" xfId="51" applyNumberFormat="1" applyFont="1" applyBorder="1" applyAlignment="1">
      <alignment horizontal="right" vertical="center"/>
    </xf>
    <xf numFmtId="184" fontId="31" fillId="39" borderId="10" xfId="51" applyNumberFormat="1" applyFont="1" applyFill="1" applyBorder="1" applyAlignment="1">
      <alignment horizontal="right" vertical="center"/>
    </xf>
    <xf numFmtId="0" fontId="20" fillId="48" borderId="0" xfId="49" applyFill="1" applyAlignment="1">
      <alignment vertical="center"/>
    </xf>
    <xf numFmtId="0" fontId="26" fillId="48" borderId="0" xfId="0" applyFont="1" applyFill="1" applyAlignment="1">
      <alignment vertical="center"/>
    </xf>
    <xf numFmtId="0" fontId="0" fillId="48" borderId="0" xfId="0" applyFill="1"/>
    <xf numFmtId="184" fontId="65" fillId="46" borderId="24" xfId="51" applyNumberFormat="1" applyFont="1" applyFill="1" applyBorder="1" applyAlignment="1">
      <alignment horizontal="right" vertical="center" wrapText="1" indent="1"/>
    </xf>
    <xf numFmtId="178" fontId="43" fillId="0" borderId="0" xfId="51" applyNumberFormat="1" applyFont="1" applyFill="1" applyAlignment="1">
      <alignment vertical="center"/>
    </xf>
    <xf numFmtId="0" fontId="42" fillId="0" borderId="0" xfId="0" applyFont="1" applyAlignment="1">
      <alignment horizontal="center" vertical="center"/>
    </xf>
    <xf numFmtId="0" fontId="26" fillId="0" borderId="0" xfId="0" applyFont="1" applyAlignment="1">
      <alignment horizontal="center" vertical="center"/>
    </xf>
    <xf numFmtId="0" fontId="55" fillId="0" borderId="0" xfId="0" applyFont="1" applyAlignment="1">
      <alignment horizontal="center"/>
    </xf>
    <xf numFmtId="0" fontId="59" fillId="41" borderId="0" xfId="0" applyFont="1" applyFill="1" applyAlignment="1">
      <alignment horizontal="center" vertical="center" wrapText="1"/>
    </xf>
    <xf numFmtId="0" fontId="22" fillId="0" borderId="0" xfId="49" applyFont="1" applyAlignment="1">
      <alignment horizontal="center" vertical="center"/>
    </xf>
    <xf numFmtId="0" fontId="20" fillId="0" borderId="0" xfId="49" quotePrefix="1" applyAlignment="1">
      <alignment horizontal="center" vertical="center"/>
    </xf>
    <xf numFmtId="0" fontId="33" fillId="37" borderId="10" xfId="0" applyFont="1" applyFill="1" applyBorder="1" applyAlignment="1">
      <alignment horizontal="center" vertical="center" wrapText="1"/>
    </xf>
    <xf numFmtId="168" fontId="24" fillId="38" borderId="11" xfId="1" applyFont="1" applyFill="1" applyBorder="1" applyAlignment="1">
      <alignment horizontal="center" vertical="center" wrapText="1"/>
    </xf>
    <xf numFmtId="168" fontId="24" fillId="38" borderId="16" xfId="1" applyFont="1" applyFill="1" applyBorder="1" applyAlignment="1">
      <alignment horizontal="center" vertical="center" wrapText="1"/>
    </xf>
    <xf numFmtId="168" fontId="24" fillId="38" borderId="12" xfId="1" applyFont="1" applyFill="1" applyBorder="1" applyAlignment="1">
      <alignment horizontal="center" vertical="center" wrapText="1"/>
    </xf>
    <xf numFmtId="168" fontId="24" fillId="34" borderId="11" xfId="1" applyFont="1" applyFill="1" applyBorder="1" applyAlignment="1">
      <alignment horizontal="center" vertical="center" wrapText="1"/>
    </xf>
    <xf numFmtId="168" fontId="24" fillId="34" borderId="12" xfId="1" applyFont="1" applyFill="1" applyBorder="1" applyAlignment="1">
      <alignment horizontal="center" vertical="center" wrapText="1"/>
    </xf>
    <xf numFmtId="0" fontId="26" fillId="0" borderId="0" xfId="0" applyFont="1" applyAlignment="1">
      <alignment horizontal="left" vertical="center" wrapText="1"/>
    </xf>
    <xf numFmtId="0" fontId="84" fillId="45" borderId="20" xfId="0" applyFont="1" applyFill="1" applyBorder="1" applyAlignment="1">
      <alignment horizontal="center" vertical="center"/>
    </xf>
    <xf numFmtId="0" fontId="84" fillId="45" borderId="17" xfId="0" applyFont="1" applyFill="1" applyBorder="1" applyAlignment="1">
      <alignment horizontal="center" vertical="center"/>
    </xf>
    <xf numFmtId="0" fontId="42" fillId="39" borderId="15" xfId="0" applyFont="1" applyFill="1" applyBorder="1" applyAlignment="1">
      <alignment vertical="center" wrapText="1"/>
    </xf>
    <xf numFmtId="0" fontId="42" fillId="39" borderId="0" xfId="0" applyFont="1" applyFill="1" applyAlignment="1">
      <alignment vertical="center" wrapText="1"/>
    </xf>
    <xf numFmtId="0" fontId="26" fillId="0" borderId="11" xfId="0" applyFont="1" applyBorder="1" applyAlignment="1">
      <alignment horizontal="justify" vertical="center" wrapText="1"/>
    </xf>
    <xf numFmtId="0" fontId="26" fillId="0" borderId="16" xfId="0" applyFont="1" applyBorder="1" applyAlignment="1">
      <alignment horizontal="justify" vertical="center" wrapText="1"/>
    </xf>
    <xf numFmtId="0" fontId="26" fillId="0" borderId="12" xfId="0" applyFont="1" applyBorder="1" applyAlignment="1">
      <alignment horizontal="justify" vertical="center" wrapText="1"/>
    </xf>
    <xf numFmtId="9" fontId="26" fillId="0" borderId="11" xfId="0" applyNumberFormat="1" applyFont="1" applyBorder="1" applyAlignment="1">
      <alignment horizontal="center" vertical="center"/>
    </xf>
    <xf numFmtId="9" fontId="26" fillId="0" borderId="12" xfId="0" applyNumberFormat="1" applyFont="1" applyBorder="1" applyAlignment="1">
      <alignment horizontal="center" vertical="center"/>
    </xf>
    <xf numFmtId="0" fontId="42" fillId="0" borderId="0" xfId="0" applyFont="1" applyAlignment="1">
      <alignment horizontal="justify" vertical="center" wrapText="1"/>
    </xf>
    <xf numFmtId="0" fontId="26" fillId="0" borderId="0" xfId="0" applyFont="1" applyAlignment="1">
      <alignment horizontal="justify" vertical="center" wrapText="1"/>
    </xf>
    <xf numFmtId="0" fontId="26" fillId="0" borderId="0" xfId="0" applyFont="1" applyAlignment="1">
      <alignment horizontal="justify" vertical="justify" wrapText="1"/>
    </xf>
    <xf numFmtId="0" fontId="20" fillId="0" borderId="0" xfId="0" applyFont="1" applyAlignment="1">
      <alignment horizontal="justify" vertical="center" wrapText="1"/>
    </xf>
    <xf numFmtId="9" fontId="26" fillId="0" borderId="16" xfId="0" applyNumberFormat="1" applyFont="1" applyBorder="1" applyAlignment="1">
      <alignment horizontal="center" vertical="center"/>
    </xf>
    <xf numFmtId="0" fontId="61" fillId="0" borderId="0" xfId="0" applyFont="1" applyAlignment="1">
      <alignment horizontal="center" vertical="center" wrapText="1"/>
    </xf>
    <xf numFmtId="0" fontId="62" fillId="0" borderId="11" xfId="0" applyFont="1" applyBorder="1" applyAlignment="1">
      <alignment horizontal="center" vertical="center"/>
    </xf>
    <xf numFmtId="0" fontId="62" fillId="0" borderId="12" xfId="0" applyFont="1" applyBorder="1" applyAlignment="1">
      <alignment horizontal="center" vertical="center"/>
    </xf>
    <xf numFmtId="0" fontId="62" fillId="0" borderId="16" xfId="0" applyFont="1" applyBorder="1" applyAlignment="1">
      <alignment horizontal="center" vertical="center"/>
    </xf>
    <xf numFmtId="0" fontId="62" fillId="0" borderId="11" xfId="0" applyFont="1" applyBorder="1" applyAlignment="1">
      <alignment horizontal="center" vertical="center" wrapText="1"/>
    </xf>
    <xf numFmtId="0" fontId="62" fillId="0" borderId="16" xfId="0" applyFont="1" applyBorder="1" applyAlignment="1">
      <alignment horizontal="center" vertical="center" wrapText="1"/>
    </xf>
    <xf numFmtId="0" fontId="62" fillId="0" borderId="12" xfId="0" applyFont="1" applyBorder="1" applyAlignment="1">
      <alignment horizontal="center" vertical="center" wrapText="1"/>
    </xf>
    <xf numFmtId="0" fontId="62" fillId="41" borderId="13" xfId="0" applyFont="1" applyFill="1" applyBorder="1" applyAlignment="1">
      <alignment horizontal="center" vertical="center" wrapText="1"/>
    </xf>
    <xf numFmtId="0" fontId="62" fillId="41" borderId="14" xfId="0" applyFont="1" applyFill="1" applyBorder="1" applyAlignment="1">
      <alignment horizontal="center" vertical="center" wrapText="1"/>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31" fillId="46" borderId="11" xfId="0" applyFont="1" applyFill="1" applyBorder="1" applyAlignment="1">
      <alignment horizontal="left" vertical="center"/>
    </xf>
    <xf numFmtId="0" fontId="31" fillId="46" borderId="16" xfId="0" applyFont="1" applyFill="1" applyBorder="1" applyAlignment="1">
      <alignment horizontal="left" vertical="center"/>
    </xf>
    <xf numFmtId="0" fontId="62" fillId="41" borderId="13" xfId="0" applyFont="1" applyFill="1" applyBorder="1" applyAlignment="1">
      <alignment horizontal="center" vertical="center"/>
    </xf>
    <xf numFmtId="0" fontId="62" fillId="41" borderId="14" xfId="0" applyFont="1" applyFill="1" applyBorder="1" applyAlignment="1">
      <alignment horizontal="center" vertical="center"/>
    </xf>
    <xf numFmtId="0" fontId="62" fillId="41" borderId="11" xfId="0" applyFont="1" applyFill="1" applyBorder="1" applyAlignment="1">
      <alignment horizontal="center" vertical="center" wrapText="1"/>
    </xf>
    <xf numFmtId="0" fontId="62" fillId="41" borderId="12" xfId="0" applyFont="1" applyFill="1" applyBorder="1" applyAlignment="1">
      <alignment horizontal="center" vertical="center" wrapText="1"/>
    </xf>
    <xf numFmtId="0" fontId="20" fillId="0" borderId="0" xfId="49" applyAlignment="1">
      <alignment horizontal="justify" vertical="center" wrapText="1"/>
    </xf>
    <xf numFmtId="0" fontId="20" fillId="0" borderId="0" xfId="49" applyAlignment="1">
      <alignment horizontal="justify" vertical="justify" wrapText="1"/>
    </xf>
    <xf numFmtId="0" fontId="62" fillId="41" borderId="11" xfId="0" applyFont="1" applyFill="1" applyBorder="1" applyAlignment="1">
      <alignment horizontal="center" vertical="center"/>
    </xf>
    <xf numFmtId="0" fontId="62" fillId="41" borderId="12" xfId="0" applyFont="1" applyFill="1" applyBorder="1" applyAlignment="1">
      <alignment horizontal="center" vertical="center"/>
    </xf>
    <xf numFmtId="0" fontId="42" fillId="0" borderId="0" xfId="0" applyFont="1" applyAlignment="1">
      <alignment horizontal="left" vertical="top"/>
    </xf>
    <xf numFmtId="0" fontId="20" fillId="0" borderId="0" xfId="49" applyAlignment="1">
      <alignment horizontal="left" vertical="center" wrapText="1"/>
    </xf>
    <xf numFmtId="0" fontId="84" fillId="45" borderId="11" xfId="0" applyFont="1" applyFill="1" applyBorder="1" applyAlignment="1">
      <alignment horizontal="center" vertical="center"/>
    </xf>
    <xf numFmtId="0" fontId="84" fillId="45" borderId="12" xfId="0" applyFont="1" applyFill="1" applyBorder="1" applyAlignment="1">
      <alignment horizontal="center" vertical="center"/>
    </xf>
    <xf numFmtId="0" fontId="26" fillId="0" borderId="17" xfId="0" applyFont="1" applyBorder="1" applyAlignment="1">
      <alignment horizontal="left" vertical="justify" wrapText="1"/>
    </xf>
    <xf numFmtId="0" fontId="26" fillId="0" borderId="0" xfId="0" applyFont="1" applyAlignment="1">
      <alignment horizontal="left" vertical="justify" wrapText="1"/>
    </xf>
  </cellXfs>
  <cellStyles count="5522">
    <cellStyle name="          _x000d__x000a_386grabber=VGA.3GR_x000d__x000a_" xfId="72" xr:uid="{3B2EA6D6-9AD7-4E38-AA9D-03B0DEA20466}"/>
    <cellStyle name="20% - Énfasis1" xfId="19" builtinId="30" customBuiltin="1"/>
    <cellStyle name="20% - Énfasis1 10" xfId="470" xr:uid="{E8B12611-2B32-484D-9097-94F2BF11EB99}"/>
    <cellStyle name="20% - Énfasis1 2" xfId="255" xr:uid="{63A05A2D-CC58-4C98-B368-019B97674A0E}"/>
    <cellStyle name="20% - Énfasis1 2 2" xfId="502" xr:uid="{5A9F0358-55E4-4CA0-A96C-E1B994DE5BF4}"/>
    <cellStyle name="20% - Énfasis1 3" xfId="279" xr:uid="{CE09DA13-E7CF-4CEE-94FD-2E746A3C6EBD}"/>
    <cellStyle name="20% - Énfasis1 3 2" xfId="526" xr:uid="{4E073783-269A-4913-A36D-B80254CA8DE2}"/>
    <cellStyle name="20% - Énfasis1 4" xfId="306" xr:uid="{0718493A-3C74-4412-B8CE-709C7EA49ACE}"/>
    <cellStyle name="20% - Énfasis1 4 2" xfId="555" xr:uid="{B54A1EF2-A1BA-48C3-83EB-910751A40865}"/>
    <cellStyle name="20% - Énfasis1 5" xfId="334" xr:uid="{EB8BBF71-2C34-4686-BC02-88ACD3CA5AB6}"/>
    <cellStyle name="20% - Énfasis1 5 2" xfId="581" xr:uid="{DCE99C7C-A815-40A4-8A71-37B28B4F8376}"/>
    <cellStyle name="20% - Énfasis1 6" xfId="358" xr:uid="{8A474200-7B1D-46EE-8980-2AB694CEA53E}"/>
    <cellStyle name="20% - Énfasis1 6 2" xfId="604" xr:uid="{7DA6EBF5-79FC-475C-BC30-928892182753}"/>
    <cellStyle name="20% - Énfasis1 7" xfId="383" xr:uid="{184DB76E-79C8-4AEF-8DCE-0290F640B894}"/>
    <cellStyle name="20% - Énfasis1 7 2" xfId="630" xr:uid="{24FF1FDB-451B-433C-A70F-7832ED559DAB}"/>
    <cellStyle name="20% - Énfasis1 8" xfId="411" xr:uid="{A501BB09-10F0-4B57-A5E1-4112F803223B}"/>
    <cellStyle name="20% - Énfasis1 8 2" xfId="658" xr:uid="{E8786138-8453-4E33-972B-7D9E31AEA029}"/>
    <cellStyle name="20% - Énfasis1 9" xfId="445" xr:uid="{5AC011C3-EFCF-4784-A94A-94CF5CA64AAB}"/>
    <cellStyle name="20% - Énfasis1 9 2" xfId="684" xr:uid="{B04C53FE-EAD6-4E33-ABA6-AA7CFC5CB7BC}"/>
    <cellStyle name="20% - Énfasis2" xfId="23" builtinId="34" customBuiltin="1"/>
    <cellStyle name="20% - Énfasis2 10" xfId="473" xr:uid="{EE6BAD8C-528F-4214-8BD5-E96C68355553}"/>
    <cellStyle name="20% - Énfasis2 2" xfId="258" xr:uid="{C397EE6B-12B8-46FD-8EB1-6EBC31A4A853}"/>
    <cellStyle name="20% - Énfasis2 2 2" xfId="505" xr:uid="{B525884C-892D-4FD9-A79D-C44438E03A9B}"/>
    <cellStyle name="20% - Énfasis2 3" xfId="282" xr:uid="{6E310E90-113F-4960-A6B8-D105B323A980}"/>
    <cellStyle name="20% - Énfasis2 3 2" xfId="529" xr:uid="{83FA7331-5F8A-4BB6-B22D-E6C78176706E}"/>
    <cellStyle name="20% - Énfasis2 4" xfId="309" xr:uid="{F8CA928E-A882-40C1-BFE7-DC4ADE429106}"/>
    <cellStyle name="20% - Énfasis2 4 2" xfId="558" xr:uid="{9914C6A7-D860-4526-B0C5-C4E918B61439}"/>
    <cellStyle name="20% - Énfasis2 5" xfId="337" xr:uid="{80AC2E8F-21DF-4CC9-A938-5B401BFFE59D}"/>
    <cellStyle name="20% - Énfasis2 5 2" xfId="584" xr:uid="{5ACDA82C-0BB1-4723-A5A0-42A511643748}"/>
    <cellStyle name="20% - Énfasis2 6" xfId="361" xr:uid="{99B84BEE-5D0A-4B8E-8B14-003AFD349D73}"/>
    <cellStyle name="20% - Énfasis2 6 2" xfId="607" xr:uid="{A7C61071-BCD3-4239-8B5D-797906362BBA}"/>
    <cellStyle name="20% - Énfasis2 7" xfId="386" xr:uid="{826F6F12-E344-4CA0-AB6C-E2B9660DBED6}"/>
    <cellStyle name="20% - Énfasis2 7 2" xfId="633" xr:uid="{DF27E8D0-756A-4DBF-A838-A799C369384F}"/>
    <cellStyle name="20% - Énfasis2 8" xfId="414" xr:uid="{2B7B7B9D-2DD6-4151-9A06-21F2445B6676}"/>
    <cellStyle name="20% - Énfasis2 8 2" xfId="661" xr:uid="{1BD48392-C4AA-4DFC-9D45-155A2BD09978}"/>
    <cellStyle name="20% - Énfasis2 9" xfId="448" xr:uid="{DB14B03E-0AC5-4D1C-840A-16A3940BDD49}"/>
    <cellStyle name="20% - Énfasis2 9 2" xfId="687" xr:uid="{25FBDA59-6D71-4194-8D02-1F3C2DB3D553}"/>
    <cellStyle name="20% - Énfasis3" xfId="27" builtinId="38" customBuiltin="1"/>
    <cellStyle name="20% - Énfasis3 10" xfId="476" xr:uid="{337EA1C8-5CC4-404D-8E55-9E612217CAD8}"/>
    <cellStyle name="20% - Énfasis3 2" xfId="261" xr:uid="{65B2BBDE-0CDA-4159-AFD6-9F03A32CED84}"/>
    <cellStyle name="20% - Énfasis3 2 2" xfId="508" xr:uid="{A482A785-8DB5-4C71-9673-EAA6C2854775}"/>
    <cellStyle name="20% - Énfasis3 3" xfId="285" xr:uid="{1516F720-A430-4EF1-B329-35D226193886}"/>
    <cellStyle name="20% - Énfasis3 3 2" xfId="532" xr:uid="{C83C4325-BDC4-4159-A25C-EF363C138F53}"/>
    <cellStyle name="20% - Énfasis3 4" xfId="312" xr:uid="{BBDD781D-2511-4E33-86F0-F48F4CE68C5F}"/>
    <cellStyle name="20% - Énfasis3 4 2" xfId="561" xr:uid="{77AD90AA-9BA9-4E99-9758-F3D238187DAF}"/>
    <cellStyle name="20% - Énfasis3 5" xfId="340" xr:uid="{AC76572C-3EB8-4D4C-B562-766385E7E374}"/>
    <cellStyle name="20% - Énfasis3 5 2" xfId="587" xr:uid="{EDD4280A-0AF0-4FA8-88AA-51DF0B831FC5}"/>
    <cellStyle name="20% - Énfasis3 6" xfId="364" xr:uid="{A37EF6AE-96E8-4E04-BC60-DA241B29F08D}"/>
    <cellStyle name="20% - Énfasis3 6 2" xfId="610" xr:uid="{4300F08C-2AFA-42B6-B7DC-22A9493F071B}"/>
    <cellStyle name="20% - Énfasis3 7" xfId="389" xr:uid="{ED24AD71-525B-4E4F-B941-31DA5C5FA7E5}"/>
    <cellStyle name="20% - Énfasis3 7 2" xfId="636" xr:uid="{FF4DB890-0099-4C59-9741-EFB0E65602F9}"/>
    <cellStyle name="20% - Énfasis3 8" xfId="417" xr:uid="{5BBFEC32-B1F3-4E05-B650-941B3CED65CE}"/>
    <cellStyle name="20% - Énfasis3 8 2" xfId="664" xr:uid="{E28B6A48-9096-4954-B989-11187A425505}"/>
    <cellStyle name="20% - Énfasis3 9" xfId="451" xr:uid="{1870C7EB-BCB3-41DD-84D3-96D3CB8390ED}"/>
    <cellStyle name="20% - Énfasis3 9 2" xfId="690" xr:uid="{43236E77-DE6A-4FE6-B056-88091EE80DB5}"/>
    <cellStyle name="20% - Énfasis4" xfId="31" builtinId="42" customBuiltin="1"/>
    <cellStyle name="20% - Énfasis4 10" xfId="479" xr:uid="{FEDE39BF-9FA9-4A2A-8D1F-D6C1AC3AD87B}"/>
    <cellStyle name="20% - Énfasis4 2" xfId="264" xr:uid="{DA8C6804-5444-4735-B598-5B45076556E8}"/>
    <cellStyle name="20% - Énfasis4 2 2" xfId="511" xr:uid="{30E93DED-8585-4DD8-BD9C-7B7D5B7AECC6}"/>
    <cellStyle name="20% - Énfasis4 3" xfId="288" xr:uid="{0AA8759C-C23A-451F-B24E-A1A35E251C01}"/>
    <cellStyle name="20% - Énfasis4 3 2" xfId="535" xr:uid="{243CD33E-12F4-4EFC-8B39-0BF3C18E6C5E}"/>
    <cellStyle name="20% - Énfasis4 4" xfId="315" xr:uid="{6FECF9B3-2D8A-46D9-80E3-3F38BE219656}"/>
    <cellStyle name="20% - Énfasis4 4 2" xfId="564" xr:uid="{BCD0AD4B-D906-47B5-BA41-EE3B6E64FFA2}"/>
    <cellStyle name="20% - Énfasis4 5" xfId="343" xr:uid="{29F5F842-F1D0-4EDC-8DBF-04FC5D47088C}"/>
    <cellStyle name="20% - Énfasis4 5 2" xfId="590" xr:uid="{CEB44038-638C-42A5-90B4-8CBDE7836FFB}"/>
    <cellStyle name="20% - Énfasis4 6" xfId="367" xr:uid="{BD8E4BD0-80A0-4AA3-ABA2-4E10D111C18C}"/>
    <cellStyle name="20% - Énfasis4 6 2" xfId="613" xr:uid="{33241DC4-DC37-4C73-8D71-DFD76F1938F6}"/>
    <cellStyle name="20% - Énfasis4 7" xfId="392" xr:uid="{ABFDFDFC-FC4D-48A3-B0B7-025813BA6328}"/>
    <cellStyle name="20% - Énfasis4 7 2" xfId="639" xr:uid="{0815F765-AEFB-4514-A956-9DF35D45C35A}"/>
    <cellStyle name="20% - Énfasis4 8" xfId="420" xr:uid="{857D49F2-1FCA-4639-9367-5DB9A7299801}"/>
    <cellStyle name="20% - Énfasis4 8 2" xfId="667" xr:uid="{87F96EE1-FC50-471A-B0B6-70DF90DE96C1}"/>
    <cellStyle name="20% - Énfasis4 9" xfId="454" xr:uid="{DEDE0019-13E5-45E2-8532-DE98B2DB94FF}"/>
    <cellStyle name="20% - Énfasis4 9 2" xfId="693" xr:uid="{BD3421A3-7CF1-4D68-B9A3-778AE262C4A4}"/>
    <cellStyle name="20% - Énfasis5" xfId="35" builtinId="46" customBuiltin="1"/>
    <cellStyle name="20% - Énfasis5 10" xfId="482" xr:uid="{3A5AE0D3-47A2-4775-B6F7-77F12B45EF16}"/>
    <cellStyle name="20% - Énfasis5 2" xfId="267" xr:uid="{A4F213EB-17FE-4841-B6B7-C07AB6ED1F5D}"/>
    <cellStyle name="20% - Énfasis5 2 2" xfId="514" xr:uid="{8E4C04CF-95B0-4A94-B785-48420E3F2DDB}"/>
    <cellStyle name="20% - Énfasis5 3" xfId="291" xr:uid="{FF298E6F-4370-4A60-8D96-357E8FDF8113}"/>
    <cellStyle name="20% - Énfasis5 3 2" xfId="538" xr:uid="{1E36A4FE-2258-4FFD-9499-C412B6468C34}"/>
    <cellStyle name="20% - Énfasis5 4" xfId="318" xr:uid="{D28F0201-2F32-422B-9FFE-FB9D3347ABB9}"/>
    <cellStyle name="20% - Énfasis5 4 2" xfId="567" xr:uid="{D743E4F9-FC26-41B5-9CAA-605CCD1FB212}"/>
    <cellStyle name="20% - Énfasis5 5" xfId="346" xr:uid="{1B4C4143-36DF-4768-83FA-DA7634EF53ED}"/>
    <cellStyle name="20% - Énfasis5 5 2" xfId="593" xr:uid="{43A8D1C6-90EF-4E50-A2A1-4D039CAD2091}"/>
    <cellStyle name="20% - Énfasis5 6" xfId="370" xr:uid="{78B57FDE-55B9-4FC7-AF0F-6D3DB84AC69B}"/>
    <cellStyle name="20% - Énfasis5 6 2" xfId="616" xr:uid="{637B6B39-8484-48DB-A965-BC2EA887707C}"/>
    <cellStyle name="20% - Énfasis5 7" xfId="395" xr:uid="{33C76B7F-5FD2-4498-8DE4-CB33B78F277C}"/>
    <cellStyle name="20% - Énfasis5 7 2" xfId="642" xr:uid="{6BD609A5-B92B-4860-B621-0D0EAF71CFDE}"/>
    <cellStyle name="20% - Énfasis5 8" xfId="423" xr:uid="{1DBAF293-8AB6-40DC-87CF-FFC7EA1C2C1C}"/>
    <cellStyle name="20% - Énfasis5 8 2" xfId="670" xr:uid="{9EB02ABF-3846-41FD-ABAB-EBF77F889CA8}"/>
    <cellStyle name="20% - Énfasis5 9" xfId="457" xr:uid="{0DE00508-A6B0-4DCF-B3DD-C0A404965CE0}"/>
    <cellStyle name="20% - Énfasis5 9 2" xfId="696" xr:uid="{0FA96A63-13FB-49A2-B103-3671B1FAA0BD}"/>
    <cellStyle name="20% - Énfasis6" xfId="39" builtinId="50" customBuiltin="1"/>
    <cellStyle name="20% - Énfasis6 10" xfId="485" xr:uid="{FA1F97A6-5CEE-4C1C-87E3-FE1A4480699A}"/>
    <cellStyle name="20% - Énfasis6 2" xfId="270" xr:uid="{64164A47-3D14-4366-ABEE-10CC5FEDB1F2}"/>
    <cellStyle name="20% - Énfasis6 2 2" xfId="517" xr:uid="{498292E1-9292-4D51-BFE7-543C7EFEB5D2}"/>
    <cellStyle name="20% - Énfasis6 3" xfId="294" xr:uid="{A3034AE1-0F02-4335-834E-7EF95158F18E}"/>
    <cellStyle name="20% - Énfasis6 3 2" xfId="541" xr:uid="{F919AF34-A985-4DDD-B34D-15134FA272C9}"/>
    <cellStyle name="20% - Énfasis6 4" xfId="321" xr:uid="{773F8F86-A000-469F-ACD4-F5FC6EB66A9C}"/>
    <cellStyle name="20% - Énfasis6 4 2" xfId="570" xr:uid="{7450DCC5-FBA8-4CF6-B694-32A3B430CF6F}"/>
    <cellStyle name="20% - Énfasis6 5" xfId="349" xr:uid="{83E886B0-2EE8-4472-9D5D-27193003D7A4}"/>
    <cellStyle name="20% - Énfasis6 5 2" xfId="596" xr:uid="{0BA6D079-36E7-424B-B228-4C8279870142}"/>
    <cellStyle name="20% - Énfasis6 6" xfId="373" xr:uid="{8230EEC8-89DC-41C1-8AEA-696448C45FFF}"/>
    <cellStyle name="20% - Énfasis6 6 2" xfId="619" xr:uid="{C8BD5108-FA2C-4B09-8375-6BB7F7566852}"/>
    <cellStyle name="20% - Énfasis6 7" xfId="398" xr:uid="{88934EEE-2596-446F-9AD9-A0F58A532D0D}"/>
    <cellStyle name="20% - Énfasis6 7 2" xfId="645" xr:uid="{5DDA12B3-35AA-4C67-9423-A8AB9CD52606}"/>
    <cellStyle name="20% - Énfasis6 8" xfId="426" xr:uid="{6773FE7B-046E-4E8B-9F9C-7C5E8688F416}"/>
    <cellStyle name="20% - Énfasis6 8 2" xfId="673" xr:uid="{02B0091D-FC75-418D-B5E0-E519EDCC290C}"/>
    <cellStyle name="20% - Énfasis6 9" xfId="460" xr:uid="{ADD03047-2FBD-4358-A5AE-4B7A168F7538}"/>
    <cellStyle name="20% - Énfasis6 9 2" xfId="699" xr:uid="{1E88D25D-F6D9-4FE8-B164-B7DBA8FD2518}"/>
    <cellStyle name="40% - Énfasis1" xfId="20" builtinId="31" customBuiltin="1"/>
    <cellStyle name="40% - Énfasis1 10" xfId="471" xr:uid="{C7F5E8B2-8493-4F1D-9E83-5C8638FE7862}"/>
    <cellStyle name="40% - Énfasis1 2" xfId="256" xr:uid="{DFECA044-2756-4D88-AB3D-54541FDA676B}"/>
    <cellStyle name="40% - Énfasis1 2 2" xfId="503" xr:uid="{6B6CF7FD-3AAA-4F22-9D9F-000BEFC32AFC}"/>
    <cellStyle name="40% - Énfasis1 3" xfId="280" xr:uid="{535E6DEE-C702-4091-93D2-DC7648FDFD62}"/>
    <cellStyle name="40% - Énfasis1 3 2" xfId="527" xr:uid="{8C8C2E61-09D8-4DEC-AC84-8BADB694E917}"/>
    <cellStyle name="40% - Énfasis1 4" xfId="307" xr:uid="{F7B2D3AD-F888-4D6B-83A3-1D497461F033}"/>
    <cellStyle name="40% - Énfasis1 4 2" xfId="556" xr:uid="{097ABC89-4C0F-4F29-9843-48EEF333E5B0}"/>
    <cellStyle name="40% - Énfasis1 5" xfId="335" xr:uid="{EC5445BE-3AA4-4C10-B9E3-E1C26E6C2723}"/>
    <cellStyle name="40% - Énfasis1 5 2" xfId="582" xr:uid="{40C216B9-6BD7-4865-9749-91891BE856C7}"/>
    <cellStyle name="40% - Énfasis1 6" xfId="359" xr:uid="{6F422D8C-58AD-4350-90E3-DE5570B95167}"/>
    <cellStyle name="40% - Énfasis1 6 2" xfId="605" xr:uid="{67C3A0C0-B166-45B6-8897-037733E39E81}"/>
    <cellStyle name="40% - Énfasis1 7" xfId="384" xr:uid="{A2554663-55A1-4392-A0EE-02AC15085F04}"/>
    <cellStyle name="40% - Énfasis1 7 2" xfId="631" xr:uid="{2DEC569E-B9B5-47E0-B0C4-015E4BFFF4EE}"/>
    <cellStyle name="40% - Énfasis1 8" xfId="412" xr:uid="{4DDC8CFD-842B-4072-956C-D0AE2A7B4B04}"/>
    <cellStyle name="40% - Énfasis1 8 2" xfId="659" xr:uid="{D2E523A3-C84A-4088-804D-B5A70A6F2322}"/>
    <cellStyle name="40% - Énfasis1 9" xfId="446" xr:uid="{CD5D4F5B-FB05-4C29-ACA0-1F5B69AD3F29}"/>
    <cellStyle name="40% - Énfasis1 9 2" xfId="685" xr:uid="{BFA00912-EC55-4102-BC72-4EF6B1AE9BBC}"/>
    <cellStyle name="40% - Énfasis2" xfId="24" builtinId="35" customBuiltin="1"/>
    <cellStyle name="40% - Énfasis2 10" xfId="474" xr:uid="{B47E0EDD-AFF1-4D0E-8C26-9A6FCE29C237}"/>
    <cellStyle name="40% - Énfasis2 2" xfId="259" xr:uid="{B2B91A6D-AD5F-4BDA-B061-96209B9F40FA}"/>
    <cellStyle name="40% - Énfasis2 2 2" xfId="506" xr:uid="{1A782A69-C49E-4685-A62F-1952FDA0C5E5}"/>
    <cellStyle name="40% - Énfasis2 3" xfId="283" xr:uid="{F1035A50-5AE1-4E29-AC24-4078E6C0AD0A}"/>
    <cellStyle name="40% - Énfasis2 3 2" xfId="530" xr:uid="{BC709CD5-91F9-42D1-8F4A-D28F2589BE6C}"/>
    <cellStyle name="40% - Énfasis2 4" xfId="310" xr:uid="{97578248-87B3-4186-B603-36346D49C35A}"/>
    <cellStyle name="40% - Énfasis2 4 2" xfId="559" xr:uid="{CB230A49-8712-4C03-A65C-4B201E90E833}"/>
    <cellStyle name="40% - Énfasis2 5" xfId="338" xr:uid="{386A67BA-9721-4329-924A-B580F068CB79}"/>
    <cellStyle name="40% - Énfasis2 5 2" xfId="585" xr:uid="{B55C51E1-03E0-420E-8A6C-3173FAB463D9}"/>
    <cellStyle name="40% - Énfasis2 6" xfId="362" xr:uid="{3CB38387-D248-431E-9F51-9218E986FF87}"/>
    <cellStyle name="40% - Énfasis2 6 2" xfId="608" xr:uid="{A3237CA6-5BD8-4ABB-A1E0-7C0D81246B54}"/>
    <cellStyle name="40% - Énfasis2 7" xfId="387" xr:uid="{A5D18333-900E-4133-A1B0-DF84E7316B9C}"/>
    <cellStyle name="40% - Énfasis2 7 2" xfId="634" xr:uid="{2BEA9EF1-497B-491A-96E0-6DCCEA9437DE}"/>
    <cellStyle name="40% - Énfasis2 8" xfId="415" xr:uid="{D8834618-4499-46F6-8D9C-C38E27AC07E5}"/>
    <cellStyle name="40% - Énfasis2 8 2" xfId="662" xr:uid="{90F826FD-A12A-46E8-9CE6-C3F6665293DB}"/>
    <cellStyle name="40% - Énfasis2 9" xfId="449" xr:uid="{3A076712-4C30-4568-9441-C7F132BABC62}"/>
    <cellStyle name="40% - Énfasis2 9 2" xfId="688" xr:uid="{34E59955-A526-4D38-AF93-D85935665935}"/>
    <cellStyle name="40% - Énfasis3" xfId="28" builtinId="39" customBuiltin="1"/>
    <cellStyle name="40% - Énfasis3 10" xfId="477" xr:uid="{BA80D068-72C8-4688-8D29-50AE6C09400E}"/>
    <cellStyle name="40% - Énfasis3 2" xfId="262" xr:uid="{26FCB26A-C77F-4565-9B17-29A2C2EFF75E}"/>
    <cellStyle name="40% - Énfasis3 2 2" xfId="509" xr:uid="{0D6A58F8-55AF-47A5-B6BB-62BCE9AF2675}"/>
    <cellStyle name="40% - Énfasis3 3" xfId="286" xr:uid="{1ADA8303-06FD-4791-BC19-666BC76572AA}"/>
    <cellStyle name="40% - Énfasis3 3 2" xfId="533" xr:uid="{C0CD5100-AE6B-4ABC-B31D-6402223B0199}"/>
    <cellStyle name="40% - Énfasis3 4" xfId="313" xr:uid="{9BB84551-60BA-469C-8944-6AAF23FCB748}"/>
    <cellStyle name="40% - Énfasis3 4 2" xfId="562" xr:uid="{81FA5168-C6E7-4321-98BD-636C56C95133}"/>
    <cellStyle name="40% - Énfasis3 5" xfId="341" xr:uid="{F293FE10-ACA0-49B8-8AD9-217F2E678EB1}"/>
    <cellStyle name="40% - Énfasis3 5 2" xfId="588" xr:uid="{71410B45-FA2D-473A-9E93-4CBE8AE1DC7B}"/>
    <cellStyle name="40% - Énfasis3 6" xfId="365" xr:uid="{1CF00868-0807-42B8-ACD9-384B9DBE2491}"/>
    <cellStyle name="40% - Énfasis3 6 2" xfId="611" xr:uid="{A8A853EF-BFCD-4B77-B6FA-E77EA21060E5}"/>
    <cellStyle name="40% - Énfasis3 7" xfId="390" xr:uid="{A2A529C4-32E3-4085-98C0-ABF6EA4CFC0A}"/>
    <cellStyle name="40% - Énfasis3 7 2" xfId="637" xr:uid="{2004FC1E-AAF7-41C2-B5EF-6316364979DE}"/>
    <cellStyle name="40% - Énfasis3 8" xfId="418" xr:uid="{A6152A27-DF88-473D-9F4E-35EA74AC35A4}"/>
    <cellStyle name="40% - Énfasis3 8 2" xfId="665" xr:uid="{69B4F663-64EA-4636-95E8-FFA7262046D7}"/>
    <cellStyle name="40% - Énfasis3 9" xfId="452" xr:uid="{A4E04E27-CE2B-4C6E-9137-B04B2494F3EC}"/>
    <cellStyle name="40% - Énfasis3 9 2" xfId="691" xr:uid="{14EB63D3-2069-4710-85CA-17AFEC3AF8D1}"/>
    <cellStyle name="40% - Énfasis4" xfId="32" builtinId="43" customBuiltin="1"/>
    <cellStyle name="40% - Énfasis4 10" xfId="480" xr:uid="{1D34C604-8743-4133-8DAB-FB058191E3B8}"/>
    <cellStyle name="40% - Énfasis4 2" xfId="265" xr:uid="{125C660B-3D63-40E8-9BDB-F164DCB4F2AD}"/>
    <cellStyle name="40% - Énfasis4 2 2" xfId="512" xr:uid="{7FAC0B78-5FEF-492C-A8F8-3C03AAA34075}"/>
    <cellStyle name="40% - Énfasis4 3" xfId="289" xr:uid="{1D6DE6A9-41D7-44C4-85E9-B21FE10EC6C1}"/>
    <cellStyle name="40% - Énfasis4 3 2" xfId="536" xr:uid="{2F059A5D-0091-496F-90D1-114813C789F8}"/>
    <cellStyle name="40% - Énfasis4 4" xfId="316" xr:uid="{64665EFF-831F-4E9A-8973-A671E8F23EF1}"/>
    <cellStyle name="40% - Énfasis4 4 2" xfId="565" xr:uid="{C2240028-4BE5-4E8B-A546-64D9099EBDE1}"/>
    <cellStyle name="40% - Énfasis4 5" xfId="344" xr:uid="{BEAD6AE4-5588-4CDB-98A8-CF73316676AE}"/>
    <cellStyle name="40% - Énfasis4 5 2" xfId="591" xr:uid="{3E168BB8-D12A-49A1-A8FF-DAEBAB93F2C0}"/>
    <cellStyle name="40% - Énfasis4 6" xfId="368" xr:uid="{5A2002E9-91CC-41B0-8975-4CF26C29253A}"/>
    <cellStyle name="40% - Énfasis4 6 2" xfId="614" xr:uid="{9B07ECB3-59E2-4C5A-B512-25742E91DBC2}"/>
    <cellStyle name="40% - Énfasis4 7" xfId="393" xr:uid="{D3FD6DD6-F9F6-4CE5-B96C-A320F032D1D3}"/>
    <cellStyle name="40% - Énfasis4 7 2" xfId="640" xr:uid="{31727E76-160D-420E-BE6E-6A971A7D601D}"/>
    <cellStyle name="40% - Énfasis4 8" xfId="421" xr:uid="{BBA9C277-2F4D-41ED-9CE7-143515CD643A}"/>
    <cellStyle name="40% - Énfasis4 8 2" xfId="668" xr:uid="{DBD9F549-E9B6-4003-B605-91056B6A1EB2}"/>
    <cellStyle name="40% - Énfasis4 9" xfId="455" xr:uid="{37651B31-5687-4874-8AEE-96635EC00078}"/>
    <cellStyle name="40% - Énfasis4 9 2" xfId="694" xr:uid="{D27ABC72-0238-498E-B1CA-65C01692CCAB}"/>
    <cellStyle name="40% - Énfasis5" xfId="36" builtinId="47" customBuiltin="1"/>
    <cellStyle name="40% - Énfasis5 10" xfId="483" xr:uid="{C5155DFC-BB88-4084-B1A7-06DC5AFF4193}"/>
    <cellStyle name="40% - Énfasis5 2" xfId="268" xr:uid="{D40F7478-8D0D-41B0-9F49-DAB00D188305}"/>
    <cellStyle name="40% - Énfasis5 2 2" xfId="515" xr:uid="{12BFDA56-C6DE-4C4D-8AB4-8BF0E9331964}"/>
    <cellStyle name="40% - Énfasis5 3" xfId="292" xr:uid="{7652578F-063B-4C3E-8B7E-615504DD7616}"/>
    <cellStyle name="40% - Énfasis5 3 2" xfId="539" xr:uid="{100F2CF0-6FBB-46D4-9AA2-10883757C216}"/>
    <cellStyle name="40% - Énfasis5 4" xfId="319" xr:uid="{5463E08E-1CD6-4FEE-91BD-8DDE0AABBF60}"/>
    <cellStyle name="40% - Énfasis5 4 2" xfId="568" xr:uid="{B26A3A66-F2E4-434C-843B-D45A9CEC1F03}"/>
    <cellStyle name="40% - Énfasis5 5" xfId="347" xr:uid="{99462CDB-52C2-46E6-8E88-1E7538FA199C}"/>
    <cellStyle name="40% - Énfasis5 5 2" xfId="594" xr:uid="{959703C9-7AF2-4232-A5FC-300879B9DDBD}"/>
    <cellStyle name="40% - Énfasis5 6" xfId="371" xr:uid="{3C7C7402-4494-40EC-BCD6-8F67F14516EC}"/>
    <cellStyle name="40% - Énfasis5 6 2" xfId="617" xr:uid="{CAA7AFF8-ADFD-4BFB-A337-F759E78F5C1E}"/>
    <cellStyle name="40% - Énfasis5 7" xfId="396" xr:uid="{B0023E20-E0EB-4A7B-A067-4EB7DD8DA84C}"/>
    <cellStyle name="40% - Énfasis5 7 2" xfId="643" xr:uid="{63FAEDA6-25F2-4D9E-8733-EA1A6D87233C}"/>
    <cellStyle name="40% - Énfasis5 8" xfId="424" xr:uid="{947454E6-2F2F-441C-8E3D-2DC4B153FA89}"/>
    <cellStyle name="40% - Énfasis5 8 2" xfId="671" xr:uid="{3FA14FCF-8051-409B-BC6C-F73F970EAF44}"/>
    <cellStyle name="40% - Énfasis5 9" xfId="458" xr:uid="{1D4ABD95-A247-4F82-B407-57A7FF6A6A69}"/>
    <cellStyle name="40% - Énfasis5 9 2" xfId="697" xr:uid="{0A6495B2-1F4B-400B-9314-AE26ECAB7E82}"/>
    <cellStyle name="40% - Énfasis6" xfId="40" builtinId="51" customBuiltin="1"/>
    <cellStyle name="40% - Énfasis6 10" xfId="486" xr:uid="{40068C35-D193-4E8A-9CA3-E6CB1DEE0B51}"/>
    <cellStyle name="40% - Énfasis6 2" xfId="271" xr:uid="{6AA8F2C5-3572-4E89-AC22-B73C8FDCBF41}"/>
    <cellStyle name="40% - Énfasis6 2 2" xfId="518" xr:uid="{5C1F3E86-F7EF-4497-8F22-BA670EDD4603}"/>
    <cellStyle name="40% - Énfasis6 3" xfId="295" xr:uid="{78598B9C-83AB-4C09-87DC-BDF8FD37D80F}"/>
    <cellStyle name="40% - Énfasis6 3 2" xfId="542" xr:uid="{9EB4DA4C-D647-43F0-8821-A9C82C039DFC}"/>
    <cellStyle name="40% - Énfasis6 4" xfId="322" xr:uid="{CFE8C5FB-0F22-4BE2-A2D3-81540B99760C}"/>
    <cellStyle name="40% - Énfasis6 4 2" xfId="571" xr:uid="{DB2083DC-F4AB-440E-83AD-138DD591BA6D}"/>
    <cellStyle name="40% - Énfasis6 5" xfId="350" xr:uid="{60443672-A516-41EC-91DD-883191B032BC}"/>
    <cellStyle name="40% - Énfasis6 5 2" xfId="597" xr:uid="{AB6B26BE-ADE4-4A38-8446-F507AF4B5BA3}"/>
    <cellStyle name="40% - Énfasis6 6" xfId="374" xr:uid="{DFD1439E-172F-4646-B89F-0DA902BAB1EA}"/>
    <cellStyle name="40% - Énfasis6 6 2" xfId="620" xr:uid="{61391931-D28C-4EE5-BEF8-6B39C7985AC7}"/>
    <cellStyle name="40% - Énfasis6 7" xfId="399" xr:uid="{0EB469AD-0231-49D8-B320-20CE57E76DBA}"/>
    <cellStyle name="40% - Énfasis6 7 2" xfId="646" xr:uid="{0E107FBF-DAB3-46BE-8A7D-2222B6F0CEFE}"/>
    <cellStyle name="40% - Énfasis6 8" xfId="427" xr:uid="{EB4E343A-706C-4E50-942E-F990E775BFDF}"/>
    <cellStyle name="40% - Énfasis6 8 2" xfId="674" xr:uid="{D2292B56-96C0-4009-AE4C-E8ED57C5AEFA}"/>
    <cellStyle name="40% - Énfasis6 9" xfId="461" xr:uid="{4C0E50C2-F55B-45F8-A801-13542C0F571E}"/>
    <cellStyle name="40% - Énfasis6 9 2" xfId="700" xr:uid="{4C42FA54-4E97-43DC-A990-DBFA59AEC5E3}"/>
    <cellStyle name="60% - Énfasis1" xfId="21" builtinId="32" customBuiltin="1"/>
    <cellStyle name="60% - Énfasis1 10" xfId="472" xr:uid="{97F098D4-2E47-418D-8BBA-C54704D62C3C}"/>
    <cellStyle name="60% - Énfasis1 11" xfId="232" xr:uid="{23EB9BC3-C1EC-4829-93A0-5324A1B4D676}"/>
    <cellStyle name="60% - Énfasis1 2" xfId="257" xr:uid="{1697A670-26DE-4CB1-B430-EC5C609283C3}"/>
    <cellStyle name="60% - Énfasis1 2 2" xfId="433" xr:uid="{B1562642-10BD-4F30-BC5F-4517F7614082}"/>
    <cellStyle name="60% - Énfasis1 2 3" xfId="504" xr:uid="{B7949F76-E815-4A74-8C8B-0DF2A5C0BDE1}"/>
    <cellStyle name="60% - Énfasis1 3" xfId="281" xr:uid="{1F728211-C02B-46DE-8228-22CB11D1E76B}"/>
    <cellStyle name="60% - Énfasis1 3 2" xfId="528" xr:uid="{2A5012F3-5E02-4C93-9628-5DC18FE94A11}"/>
    <cellStyle name="60% - Énfasis1 4" xfId="308" xr:uid="{1D607720-5C00-4C2B-843E-9BD2CC58B322}"/>
    <cellStyle name="60% - Énfasis1 4 2" xfId="557" xr:uid="{7899D41D-89FF-4A92-9927-A5EE504F3B15}"/>
    <cellStyle name="60% - Énfasis1 5" xfId="336" xr:uid="{5F7F373D-4B38-48AD-80AD-01A436ECF90E}"/>
    <cellStyle name="60% - Énfasis1 5 2" xfId="583" xr:uid="{1B2F1427-B52C-4A7B-A08B-CC6FEEE3767E}"/>
    <cellStyle name="60% - Énfasis1 6" xfId="360" xr:uid="{80006D95-6458-441B-A826-11BA44815DDE}"/>
    <cellStyle name="60% - Énfasis1 6 2" xfId="606" xr:uid="{C0E9B87B-3780-43D5-A218-0BA425C8295A}"/>
    <cellStyle name="60% - Énfasis1 7" xfId="385" xr:uid="{CF5F523D-46B7-44E0-BA87-4DCD1108CFD4}"/>
    <cellStyle name="60% - Énfasis1 7 2" xfId="632" xr:uid="{8D41BBD5-4AE6-496D-9FFC-4466048DFB52}"/>
    <cellStyle name="60% - Énfasis1 8" xfId="413" xr:uid="{848D55D3-0FCA-4BA6-A225-47BB16E6F915}"/>
    <cellStyle name="60% - Énfasis1 8 2" xfId="660" xr:uid="{902AD96B-B9A0-4F50-970E-89154F669A66}"/>
    <cellStyle name="60% - Énfasis1 9" xfId="447" xr:uid="{9EA5D3EB-EF6A-44D3-B788-9F8398594D98}"/>
    <cellStyle name="60% - Énfasis1 9 2" xfId="686" xr:uid="{CA34D5B1-8508-4FBD-AE14-AD716DC9A020}"/>
    <cellStyle name="60% - Énfasis2" xfId="25" builtinId="36" customBuiltin="1"/>
    <cellStyle name="60% - Énfasis2 10" xfId="475" xr:uid="{F1DAFB46-4A3F-4039-A363-A028C7BCA9E3}"/>
    <cellStyle name="60% - Énfasis2 11" xfId="234" xr:uid="{25C070CB-FEC2-472F-9B06-82905EB7C050}"/>
    <cellStyle name="60% - Énfasis2 2" xfId="260" xr:uid="{B661EFAE-A3FC-4B3E-BD73-CBD55E618B96}"/>
    <cellStyle name="60% - Énfasis2 2 2" xfId="434" xr:uid="{E62A076E-7131-49C1-9835-79B3125C6B7E}"/>
    <cellStyle name="60% - Énfasis2 2 3" xfId="507" xr:uid="{B31A5EAC-A7D3-4CE2-B21D-65B6213B10E8}"/>
    <cellStyle name="60% - Énfasis2 3" xfId="284" xr:uid="{A4068774-9D07-49A0-AD5B-49E9A861155B}"/>
    <cellStyle name="60% - Énfasis2 3 2" xfId="531" xr:uid="{AF39FD95-1708-4E4C-A823-EE01F2D9EC03}"/>
    <cellStyle name="60% - Énfasis2 4" xfId="311" xr:uid="{9BFF40AB-D52A-420B-B445-138F00FB7B11}"/>
    <cellStyle name="60% - Énfasis2 4 2" xfId="560" xr:uid="{DEB70408-0834-404D-9762-64CD74B5B930}"/>
    <cellStyle name="60% - Énfasis2 5" xfId="339" xr:uid="{7A153352-A830-41D5-8302-6D527473E2D3}"/>
    <cellStyle name="60% - Énfasis2 5 2" xfId="586" xr:uid="{1BAC0743-2510-4C9B-AD5F-9D891E5559ED}"/>
    <cellStyle name="60% - Énfasis2 6" xfId="363" xr:uid="{2DF4B362-4A03-4FDE-884E-C346F7DCDBAA}"/>
    <cellStyle name="60% - Énfasis2 6 2" xfId="609" xr:uid="{7A9FF342-77A9-4A60-8372-EE418B614815}"/>
    <cellStyle name="60% - Énfasis2 7" xfId="388" xr:uid="{E687BB90-3FC1-4281-B55D-322ABD937B18}"/>
    <cellStyle name="60% - Énfasis2 7 2" xfId="635" xr:uid="{46FA467F-5A76-4B89-B499-447995BC97B7}"/>
    <cellStyle name="60% - Énfasis2 8" xfId="416" xr:uid="{1F58538A-12B6-4BC1-9DF8-D9D9E0A8A0DA}"/>
    <cellStyle name="60% - Énfasis2 8 2" xfId="663" xr:uid="{14A9979C-75D7-4892-81BF-D61E0922F396}"/>
    <cellStyle name="60% - Énfasis2 9" xfId="450" xr:uid="{4CD43E72-8567-499C-BEAE-B9C142ACC878}"/>
    <cellStyle name="60% - Énfasis2 9 2" xfId="689" xr:uid="{8A6D534F-0E56-45FD-AC1A-6C7DFDE38462}"/>
    <cellStyle name="60% - Énfasis3" xfId="29" builtinId="40" customBuiltin="1"/>
    <cellStyle name="60% - Énfasis3 10" xfId="478" xr:uid="{1CEE1497-1944-4EA4-A3F5-F2348B563457}"/>
    <cellStyle name="60% - Énfasis3 11" xfId="235" xr:uid="{0A302BA5-1E0C-469A-9A3C-9715FAF778CB}"/>
    <cellStyle name="60% - Énfasis3 2" xfId="263" xr:uid="{1F50DB57-F422-42CB-9D9B-FE3ADDE7B59C}"/>
    <cellStyle name="60% - Énfasis3 2 2" xfId="436" xr:uid="{B1EBD45F-353A-4EB4-B368-91C019A7764D}"/>
    <cellStyle name="60% - Énfasis3 2 3" xfId="510" xr:uid="{B84C5225-27EE-4624-ABCF-62287E0C1B0A}"/>
    <cellStyle name="60% - Énfasis3 3" xfId="287" xr:uid="{0B61F403-8F5E-4E93-B3C5-36EF28117353}"/>
    <cellStyle name="60% - Énfasis3 3 2" xfId="534" xr:uid="{0DC59E32-83CA-434F-9EE5-7CD585A9ABE6}"/>
    <cellStyle name="60% - Énfasis3 4" xfId="314" xr:uid="{6621BD08-84FF-4035-90A5-DB283F091E56}"/>
    <cellStyle name="60% - Énfasis3 4 2" xfId="563" xr:uid="{5E01EBA0-C08E-46CE-A82A-348964F79D4F}"/>
    <cellStyle name="60% - Énfasis3 5" xfId="342" xr:uid="{5F0CA8AE-9C5F-4B3A-8224-0BA5F3509882}"/>
    <cellStyle name="60% - Énfasis3 5 2" xfId="589" xr:uid="{BE6EDF87-5DC7-4101-9DD6-A9865ED2D570}"/>
    <cellStyle name="60% - Énfasis3 6" xfId="366" xr:uid="{9C081ED1-B962-4551-9AF1-68802FB1B3C4}"/>
    <cellStyle name="60% - Énfasis3 6 2" xfId="612" xr:uid="{BF4FA2C5-9A72-4DCE-BDC9-B6E0B894BE82}"/>
    <cellStyle name="60% - Énfasis3 7" xfId="391" xr:uid="{8464B134-058E-40A5-AAFB-D20B3C7F646D}"/>
    <cellStyle name="60% - Énfasis3 7 2" xfId="638" xr:uid="{B0AF2C25-C4E5-4DF3-9294-D368A24476E2}"/>
    <cellStyle name="60% - Énfasis3 8" xfId="419" xr:uid="{C07626B8-184C-45CD-8617-DBC4ACCA71D1}"/>
    <cellStyle name="60% - Énfasis3 8 2" xfId="666" xr:uid="{8C857B87-0D53-47D5-9F90-560BE82BE6B6}"/>
    <cellStyle name="60% - Énfasis3 9" xfId="453" xr:uid="{07D2F44C-987E-44C2-A594-63221B8E9635}"/>
    <cellStyle name="60% - Énfasis3 9 2" xfId="692" xr:uid="{D1AB0E0C-DE9A-4740-880C-3AD4699EE36D}"/>
    <cellStyle name="60% - Énfasis4" xfId="33" builtinId="44" customBuiltin="1"/>
    <cellStyle name="60% - Énfasis4 10" xfId="481" xr:uid="{52EF56E7-315E-4DDF-B4BA-A79E96D624FE}"/>
    <cellStyle name="60% - Énfasis4 11" xfId="236" xr:uid="{B39AFB14-94E5-452F-9E25-CA4E4FA6F830}"/>
    <cellStyle name="60% - Énfasis4 2" xfId="266" xr:uid="{C5B0343F-6C74-49FF-998F-9E3E6574E149}"/>
    <cellStyle name="60% - Énfasis4 2 2" xfId="437" xr:uid="{B9414C73-D835-4524-8CA8-0E0042CE637B}"/>
    <cellStyle name="60% - Énfasis4 2 3" xfId="513" xr:uid="{55CD9DE1-6341-4622-89C3-15D4F48D9681}"/>
    <cellStyle name="60% - Énfasis4 3" xfId="290" xr:uid="{DF60786D-80F9-4EB9-9F08-AAA4BEC07093}"/>
    <cellStyle name="60% - Énfasis4 3 2" xfId="537" xr:uid="{02C79667-00A4-43C7-83E2-A14A5959B109}"/>
    <cellStyle name="60% - Énfasis4 4" xfId="317" xr:uid="{1766677C-AF3A-4B38-AFA8-E1C2BBBE7E91}"/>
    <cellStyle name="60% - Énfasis4 4 2" xfId="566" xr:uid="{153EEE56-75CE-46D6-9AD0-3053D03CC193}"/>
    <cellStyle name="60% - Énfasis4 5" xfId="345" xr:uid="{F37A56F5-AB27-4F0E-B931-B6A006288006}"/>
    <cellStyle name="60% - Énfasis4 5 2" xfId="592" xr:uid="{D9B05D79-DF69-4F0C-A073-3FB04544D6D0}"/>
    <cellStyle name="60% - Énfasis4 6" xfId="369" xr:uid="{EFF7CCE1-3493-4AEA-92F6-48738817762B}"/>
    <cellStyle name="60% - Énfasis4 6 2" xfId="615" xr:uid="{E645E588-F6F5-4F3E-B458-2934D6C9A515}"/>
    <cellStyle name="60% - Énfasis4 7" xfId="394" xr:uid="{1A30D32E-FE83-431A-96EC-582E91A534CA}"/>
    <cellStyle name="60% - Énfasis4 7 2" xfId="641" xr:uid="{EC38911D-1EF7-4FD7-9629-14EDEE4A68B8}"/>
    <cellStyle name="60% - Énfasis4 8" xfId="422" xr:uid="{12669AD1-E123-4500-9ED6-E77481CAB026}"/>
    <cellStyle name="60% - Énfasis4 8 2" xfId="669" xr:uid="{C35B64EC-EAB3-440A-951F-FBD2EB3FC634}"/>
    <cellStyle name="60% - Énfasis4 9" xfId="456" xr:uid="{6A0FF251-4DF2-46B3-A357-3534E8C37C7A}"/>
    <cellStyle name="60% - Énfasis4 9 2" xfId="695" xr:uid="{89B8CB92-86EE-4BAA-8851-3E51288AD229}"/>
    <cellStyle name="60% - Énfasis5" xfId="37" builtinId="48" customBuiltin="1"/>
    <cellStyle name="60% - Énfasis5 10" xfId="484" xr:uid="{8327D3DC-117F-4982-9ACA-FCFC14A19CBF}"/>
    <cellStyle name="60% - Énfasis5 11" xfId="237" xr:uid="{D20E9750-1CAC-49B0-B020-CBF3E7B09A5E}"/>
    <cellStyle name="60% - Énfasis5 2" xfId="269" xr:uid="{911E5807-1969-48D0-9811-561428D02190}"/>
    <cellStyle name="60% - Énfasis5 2 2" xfId="438" xr:uid="{02518485-3AE8-4777-8B2E-03124A132759}"/>
    <cellStyle name="60% - Énfasis5 2 3" xfId="516" xr:uid="{3C317AD8-D82A-424C-A8FE-AF0B6F9FAD25}"/>
    <cellStyle name="60% - Énfasis5 3" xfId="293" xr:uid="{05ECF58C-E7F9-49CA-AEA2-B9DCDB48D7D9}"/>
    <cellStyle name="60% - Énfasis5 3 2" xfId="540" xr:uid="{58001EEE-6A55-42E5-9E3A-0ED36E81C703}"/>
    <cellStyle name="60% - Énfasis5 4" xfId="320" xr:uid="{A2F54956-6696-4EFA-A8F0-3B704F014EB2}"/>
    <cellStyle name="60% - Énfasis5 4 2" xfId="569" xr:uid="{07220733-84C5-4D5F-9DA9-66EB4B7A7B60}"/>
    <cellStyle name="60% - Énfasis5 5" xfId="348" xr:uid="{1E93763B-B14A-4912-B216-BFBA20A747F3}"/>
    <cellStyle name="60% - Énfasis5 5 2" xfId="595" xr:uid="{3C2FC7AE-3541-43B9-9B2B-76A333853F53}"/>
    <cellStyle name="60% - Énfasis5 6" xfId="372" xr:uid="{A5802901-8A22-4509-9B17-BD494FB88EE0}"/>
    <cellStyle name="60% - Énfasis5 6 2" xfId="618" xr:uid="{4C9EC4C9-380F-4D25-BCBB-0BFB8EB9578D}"/>
    <cellStyle name="60% - Énfasis5 7" xfId="397" xr:uid="{24E41025-96D6-42B2-BA6D-E0B8E01D1673}"/>
    <cellStyle name="60% - Énfasis5 7 2" xfId="644" xr:uid="{1259A0A2-AFCF-46F6-9340-F1FF64C02E07}"/>
    <cellStyle name="60% - Énfasis5 8" xfId="425" xr:uid="{41145CB9-3191-4864-AD0C-3D0CA1B83DF7}"/>
    <cellStyle name="60% - Énfasis5 8 2" xfId="672" xr:uid="{43D4F95C-4D46-4265-982C-B38127BE2B59}"/>
    <cellStyle name="60% - Énfasis5 9" xfId="459" xr:uid="{BA799698-53DF-49F2-9BC4-8ADDB3B33372}"/>
    <cellStyle name="60% - Énfasis5 9 2" xfId="698" xr:uid="{E512EC01-0801-4B2A-81B5-84E5A3267508}"/>
    <cellStyle name="60% - Énfasis6" xfId="41" builtinId="52" customBuiltin="1"/>
    <cellStyle name="60% - Énfasis6 10" xfId="487" xr:uid="{A09CF1A8-2355-46E7-A674-09E7B0978C67}"/>
    <cellStyle name="60% - Énfasis6 11" xfId="238" xr:uid="{B0041B20-17CC-4949-B11A-96013E7BD789}"/>
    <cellStyle name="60% - Énfasis6 2" xfId="272" xr:uid="{1C9E67CA-4F10-48B5-8C7B-C42137312137}"/>
    <cellStyle name="60% - Énfasis6 2 2" xfId="439" xr:uid="{417CE3B7-463C-4343-B02D-8A5DE42DDEF4}"/>
    <cellStyle name="60% - Énfasis6 2 3" xfId="519" xr:uid="{7461B3C4-EBA5-4705-9221-FB59E06DFC38}"/>
    <cellStyle name="60% - Énfasis6 3" xfId="296" xr:uid="{1FD5C816-32D7-4BB1-AA18-9D4612598860}"/>
    <cellStyle name="60% - Énfasis6 3 2" xfId="543" xr:uid="{58CF7BE4-21D3-4926-86F5-0AAB5C1DB2E3}"/>
    <cellStyle name="60% - Énfasis6 4" xfId="323" xr:uid="{95A664EE-BC07-4BDF-B90F-0226C721DF80}"/>
    <cellStyle name="60% - Énfasis6 4 2" xfId="572" xr:uid="{A4882FA4-8241-4B65-9EEF-9E012A3EC23D}"/>
    <cellStyle name="60% - Énfasis6 5" xfId="351" xr:uid="{E76C794D-252F-478C-B52F-FB37C9453FEA}"/>
    <cellStyle name="60% - Énfasis6 5 2" xfId="598" xr:uid="{08A21B5F-6A88-40D3-8593-3F7B978E1308}"/>
    <cellStyle name="60% - Énfasis6 6" xfId="375" xr:uid="{586BDC03-1610-4D7C-9604-C87A586A4263}"/>
    <cellStyle name="60% - Énfasis6 6 2" xfId="621" xr:uid="{5855059F-E14E-45CE-A72E-795D774A64BA}"/>
    <cellStyle name="60% - Énfasis6 7" xfId="400" xr:uid="{4A0DB105-6FA7-4B58-AB26-B3C94EC10812}"/>
    <cellStyle name="60% - Énfasis6 7 2" xfId="647" xr:uid="{3B29DD3B-3779-43B5-890D-04FB88B6693B}"/>
    <cellStyle name="60% - Énfasis6 8" xfId="428" xr:uid="{C8D7DDC5-2359-49C4-B57A-BA67D34C4560}"/>
    <cellStyle name="60% - Énfasis6 8 2" xfId="675" xr:uid="{915F6055-B2AD-4C9A-BCCE-857E7FFBD4E6}"/>
    <cellStyle name="60% - Énfasis6 9" xfId="462" xr:uid="{34630A19-164E-4E8D-B403-A4951EB6E17B}"/>
    <cellStyle name="60% - Énfasis6 9 2" xfId="701" xr:uid="{E705C728-9EC8-4B7F-8EC6-0DB27279BC7E}"/>
    <cellStyle name="Bueno" xfId="6" builtinId="26" customBuiltin="1"/>
    <cellStyle name="Cálculo" xfId="11" builtinId="22" customBuiltin="1"/>
    <cellStyle name="Celda de comprobación" xfId="13" builtinId="23" customBuiltin="1"/>
    <cellStyle name="Celda vinculada" xfId="12" builtinId="24" customBuiltin="1"/>
    <cellStyle name="Comma [0] 2" xfId="81" xr:uid="{3C76A092-425A-47B1-ACD3-96A7ECF5DC5D}"/>
    <cellStyle name="Comma [0] 2 2" xfId="83" xr:uid="{2FF0821A-6563-4AEB-A741-B2E2DDC915E7}"/>
    <cellStyle name="Comma [0] 2 2 2" xfId="113" xr:uid="{E15CA6FF-2891-4E1D-AE10-8C732E79EC7A}"/>
    <cellStyle name="Comma [0] 2 2 2 2" xfId="208" xr:uid="{9138560E-2BBC-4676-8347-16DD6D234CD7}"/>
    <cellStyle name="Comma [0] 2 2 2 2 2" xfId="1010" xr:uid="{310C487D-8530-4D2B-AC50-B694C1E79B44}"/>
    <cellStyle name="Comma [0] 2 2 2 2 2 2" xfId="1430" xr:uid="{9087BB6E-605E-48FD-B9C3-C01C0734FEB1}"/>
    <cellStyle name="Comma [0] 2 2 2 2 2 2 2" xfId="2614" xr:uid="{C9FA4FD1-B316-4E9B-AA5F-19E0307A0E3F}"/>
    <cellStyle name="Comma [0] 2 2 2 2 2 2 2 2" xfId="4980" xr:uid="{6EC79F77-5A49-45D4-B2B0-9DB241889E34}"/>
    <cellStyle name="Comma [0] 2 2 2 2 2 2 3" xfId="3797" xr:uid="{1E416DF0-44A0-4C59-ABC5-B45D6EB2BFED}"/>
    <cellStyle name="Comma [0] 2 2 2 2 2 3" xfId="2196" xr:uid="{1F1592AC-2499-4018-8DE0-CB0E5F1C8E1D}"/>
    <cellStyle name="Comma [0] 2 2 2 2 2 3 2" xfId="4562" xr:uid="{C5C9207F-DEBC-49AA-80A0-B2237D9F1E59}"/>
    <cellStyle name="Comma [0] 2 2 2 2 2 4" xfId="3379" xr:uid="{E7F03BD2-6ACA-4C1C-91DF-25F2236A7F91}"/>
    <cellStyle name="Comma [0] 2 2 2 2 3" xfId="1220" xr:uid="{C50C54A1-C210-42E5-86EF-0C32815147C5}"/>
    <cellStyle name="Comma [0] 2 2 2 2 3 2" xfId="2405" xr:uid="{C7EE9A13-BD61-4FB0-8A2C-03C75E6CD878}"/>
    <cellStyle name="Comma [0] 2 2 2 2 3 2 2" xfId="4771" xr:uid="{E8AAB8C0-AF3A-4923-87DF-0C72282A5E4F}"/>
    <cellStyle name="Comma [0] 2 2 2 2 3 3" xfId="3588" xr:uid="{B3FE63E9-52A8-4479-BEFD-BC649ED89EFD}"/>
    <cellStyle name="Comma [0] 2 2 2 2 4" xfId="1813" xr:uid="{4D09F487-EDC0-45DE-8992-15A373B82CB5}"/>
    <cellStyle name="Comma [0] 2 2 2 2 4 2" xfId="4179" xr:uid="{4EA1B172-591C-40B8-998E-FA39800C878E}"/>
    <cellStyle name="Comma [0] 2 2 2 2 5" xfId="2996" xr:uid="{09F138DC-19D1-4C06-A0B2-BFC00B36AA74}"/>
    <cellStyle name="Comma [0] 2 2 2 3" xfId="161" xr:uid="{2C40B238-A5EB-4030-BA72-8BC425471293}"/>
    <cellStyle name="Comma [0] 2 2 2 3 2" xfId="968" xr:uid="{6518F073-EED1-41EC-AF6F-3C7F941F2706}"/>
    <cellStyle name="Comma [0] 2 2 2 3 2 2" xfId="1388" xr:uid="{1D7F4591-0F27-4BD8-9583-D4A04DBE6C17}"/>
    <cellStyle name="Comma [0] 2 2 2 3 2 2 2" xfId="2572" xr:uid="{DDEC1F10-32F1-4F47-9DBB-01855284138B}"/>
    <cellStyle name="Comma [0] 2 2 2 3 2 2 2 2" xfId="4938" xr:uid="{56706D8D-12FF-42C8-BCA5-CB701ACA4EAD}"/>
    <cellStyle name="Comma [0] 2 2 2 3 2 2 3" xfId="3755" xr:uid="{1484A78D-6769-4F5A-A5BB-65F9818BAA24}"/>
    <cellStyle name="Comma [0] 2 2 2 3 2 3" xfId="2154" xr:uid="{27CC26B9-BDF4-4815-87CF-3334D3455D44}"/>
    <cellStyle name="Comma [0] 2 2 2 3 2 3 2" xfId="4520" xr:uid="{A05F5119-3307-4D8C-A524-39EA5C23BCF5}"/>
    <cellStyle name="Comma [0] 2 2 2 3 2 4" xfId="3337" xr:uid="{216142EC-3A43-4174-B55E-08FC321BBBEC}"/>
    <cellStyle name="Comma [0] 2 2 2 3 3" xfId="1178" xr:uid="{38540398-B5DF-462E-B2F2-A89900E4706E}"/>
    <cellStyle name="Comma [0] 2 2 2 3 3 2" xfId="2363" xr:uid="{0AD25D41-B8A6-4E64-8B30-21AFF2736D14}"/>
    <cellStyle name="Comma [0] 2 2 2 3 3 2 2" xfId="4729" xr:uid="{4E6DA252-B656-4CD7-B835-558FCB11716C}"/>
    <cellStyle name="Comma [0] 2 2 2 3 3 3" xfId="3546" xr:uid="{3B445AFD-5CBE-4DA7-B458-736B5A2CDADE}"/>
    <cellStyle name="Comma [0] 2 2 2 3 4" xfId="1771" xr:uid="{355415BC-A55B-4A43-9EFF-DE10A9BCA48B}"/>
    <cellStyle name="Comma [0] 2 2 2 3 4 2" xfId="4137" xr:uid="{07DADABF-753D-4082-9513-BA6C7ECE4DE7}"/>
    <cellStyle name="Comma [0] 2 2 2 3 5" xfId="2954" xr:uid="{C3B54C03-EAEF-4C0C-B8BF-D7C1E6CE9302}"/>
    <cellStyle name="Comma [0] 2 2 2 4" xfId="941" xr:uid="{4EB666F2-8C7E-4518-9E69-7DCF6EB4C9F7}"/>
    <cellStyle name="Comma [0] 2 2 2 4 2" xfId="1361" xr:uid="{9AEC9385-BCDD-4AAE-B324-EFE871AE26DE}"/>
    <cellStyle name="Comma [0] 2 2 2 4 2 2" xfId="2545" xr:uid="{4C9BA92B-2D1E-43DF-A93D-1EE89C3216CC}"/>
    <cellStyle name="Comma [0] 2 2 2 4 2 2 2" xfId="4911" xr:uid="{43E08ABF-6B6F-447A-80C3-5DDFEF0A1E49}"/>
    <cellStyle name="Comma [0] 2 2 2 4 2 3" xfId="3728" xr:uid="{E9C85E77-3AD3-4957-BA6E-757139FA9A39}"/>
    <cellStyle name="Comma [0] 2 2 2 4 3" xfId="2127" xr:uid="{D37CE5FF-7153-49CE-BEFD-473E115D2E07}"/>
    <cellStyle name="Comma [0] 2 2 2 4 3 2" xfId="4493" xr:uid="{AA11F716-D0D3-4B10-838A-66ACB6DC0C0F}"/>
    <cellStyle name="Comma [0] 2 2 2 4 4" xfId="3310" xr:uid="{66976E79-3DF3-40D0-A56B-332F60F6A60A}"/>
    <cellStyle name="Comma [0] 2 2 2 5" xfId="1151" xr:uid="{FE236568-57E0-430B-B257-9CC4D8DE5A17}"/>
    <cellStyle name="Comma [0] 2 2 2 5 2" xfId="2336" xr:uid="{4E49B1F1-6225-4C26-A791-5C498BEB2414}"/>
    <cellStyle name="Comma [0] 2 2 2 5 2 2" xfId="4702" xr:uid="{61C51B00-E1DF-4D1E-8A8B-CE16C407ADB1}"/>
    <cellStyle name="Comma [0] 2 2 2 5 3" xfId="3519" xr:uid="{36D19D88-C3DD-4905-9225-ADA3D9AD5D93}"/>
    <cellStyle name="Comma [0] 2 2 2 6" xfId="1744" xr:uid="{AE0BF6AA-EEA2-4F72-ADD1-8F912C7B91E0}"/>
    <cellStyle name="Comma [0] 2 2 2 6 2" xfId="4110" xr:uid="{D4491E75-830A-4CC1-9545-BD908C5CEEF2}"/>
    <cellStyle name="Comma [0] 2 2 2 7" xfId="2927" xr:uid="{FA6620FE-C89A-474C-8147-4888EA8011A6}"/>
    <cellStyle name="Comma [0] 2 2 3" xfId="195" xr:uid="{44B8AB3F-D43A-4E30-9F03-951C249EA70B}"/>
    <cellStyle name="Comma [0] 2 2 3 2" xfId="1000" xr:uid="{1ED89D77-7599-4418-B3D0-140F342EB25A}"/>
    <cellStyle name="Comma [0] 2 2 3 2 2" xfId="1420" xr:uid="{A867FB92-1D8E-4366-AEF5-1B8C6F9FC34A}"/>
    <cellStyle name="Comma [0] 2 2 3 2 2 2" xfId="2604" xr:uid="{47C555AC-5B7F-4051-8465-DE4B668DC62B}"/>
    <cellStyle name="Comma [0] 2 2 3 2 2 2 2" xfId="4970" xr:uid="{8584FE10-8044-430A-8504-07051A6B8297}"/>
    <cellStyle name="Comma [0] 2 2 3 2 2 3" xfId="3787" xr:uid="{61F3AA38-0BB8-460C-92B1-13B5ECABA304}"/>
    <cellStyle name="Comma [0] 2 2 3 2 3" xfId="2186" xr:uid="{2412206B-C648-4A58-9813-B068A04F085C}"/>
    <cellStyle name="Comma [0] 2 2 3 2 3 2" xfId="4552" xr:uid="{6EBA0604-C37F-473B-9232-99530F060A8B}"/>
    <cellStyle name="Comma [0] 2 2 3 2 4" xfId="3369" xr:uid="{0BA735F5-DEF6-418A-AC9F-655B9293D594}"/>
    <cellStyle name="Comma [0] 2 2 3 3" xfId="1210" xr:uid="{CAB17872-6966-40F9-9976-08CC707620B4}"/>
    <cellStyle name="Comma [0] 2 2 3 3 2" xfId="2395" xr:uid="{7D69DAC7-7858-4E48-88B3-BC0BBBC64965}"/>
    <cellStyle name="Comma [0] 2 2 3 3 2 2" xfId="4761" xr:uid="{4AF3C0D0-F3D0-48A5-98B3-8A63CEB39E67}"/>
    <cellStyle name="Comma [0] 2 2 3 3 3" xfId="3578" xr:uid="{0533F7CB-8F31-4FB2-825C-2645712999EC}"/>
    <cellStyle name="Comma [0] 2 2 3 4" xfId="1803" xr:uid="{30482BB8-9B69-4F0F-862D-B3587AAAF520}"/>
    <cellStyle name="Comma [0] 2 2 3 4 2" xfId="4169" xr:uid="{AAC528F4-C520-45B7-85CD-9C18C6E98E95}"/>
    <cellStyle name="Comma [0] 2 2 3 5" xfId="2986" xr:uid="{F87BDA4C-5525-48B8-B7DB-1010CEA5C010}"/>
    <cellStyle name="Comma [0] 2 2 4" xfId="183" xr:uid="{F6493505-6FC7-494A-B252-F4D5F25224D6}"/>
    <cellStyle name="Comma [0] 2 2 4 2" xfId="989" xr:uid="{E5E97780-D9B4-4B11-BA5E-059710793F75}"/>
    <cellStyle name="Comma [0] 2 2 4 2 2" xfId="1409" xr:uid="{A10669FB-BB69-4A87-A006-585A7540C6C2}"/>
    <cellStyle name="Comma [0] 2 2 4 2 2 2" xfId="2593" xr:uid="{18499364-6C2D-4A5C-8C14-0B7210C58A58}"/>
    <cellStyle name="Comma [0] 2 2 4 2 2 2 2" xfId="4959" xr:uid="{DDBC42F8-1D88-4945-81A0-ABB7F8024F1D}"/>
    <cellStyle name="Comma [0] 2 2 4 2 2 3" xfId="3776" xr:uid="{5408438E-F296-40C3-B8B0-EEB19BF9C730}"/>
    <cellStyle name="Comma [0] 2 2 4 2 3" xfId="2175" xr:uid="{CDAAFA26-C47E-4ED8-BAEA-037E734B1F83}"/>
    <cellStyle name="Comma [0] 2 2 4 2 3 2" xfId="4541" xr:uid="{E21B00C1-61E1-4878-9210-FFF27454EB1B}"/>
    <cellStyle name="Comma [0] 2 2 4 2 4" xfId="3358" xr:uid="{97EE056F-8228-417A-87FB-E143BDF996FE}"/>
    <cellStyle name="Comma [0] 2 2 4 3" xfId="1199" xr:uid="{702E680D-C9BF-41CC-B862-6D09033EEB93}"/>
    <cellStyle name="Comma [0] 2 2 4 3 2" xfId="2384" xr:uid="{8CCC7463-1DC5-430B-9212-1F0E71767E83}"/>
    <cellStyle name="Comma [0] 2 2 4 3 2 2" xfId="4750" xr:uid="{E760D618-5761-4A0E-97BB-CBA42F8440E1}"/>
    <cellStyle name="Comma [0] 2 2 4 3 3" xfId="3567" xr:uid="{4EC97249-6E4F-4CA2-A776-D315D2283B7A}"/>
    <cellStyle name="Comma [0] 2 2 4 4" xfId="1792" xr:uid="{5C88CF8F-3046-46AE-B50A-A8D6395E73AB}"/>
    <cellStyle name="Comma [0] 2 2 4 4 2" xfId="4158" xr:uid="{3208928F-1B66-4CA1-8165-9ED061A3F961}"/>
    <cellStyle name="Comma [0] 2 2 4 5" xfId="2975" xr:uid="{FA88B211-7D6C-4728-B873-633A01EDC6ED}"/>
    <cellStyle name="Comma [0] 2 2 5" xfId="151" xr:uid="{416881C4-5436-452E-B933-14FA198EA4E4}"/>
    <cellStyle name="Comma [0] 2 2 5 2" xfId="958" xr:uid="{E9F674A2-4243-4DF6-A9ED-CBC52DFE5331}"/>
    <cellStyle name="Comma [0] 2 2 5 2 2" xfId="1378" xr:uid="{D42C6611-9C95-474F-A50A-F02C78FF01E0}"/>
    <cellStyle name="Comma [0] 2 2 5 2 2 2" xfId="2562" xr:uid="{745E081B-09CE-4115-8D4F-5AD0FA2B25A4}"/>
    <cellStyle name="Comma [0] 2 2 5 2 2 2 2" xfId="4928" xr:uid="{3F60EA7D-B364-4DC1-84B8-A566A2353E50}"/>
    <cellStyle name="Comma [0] 2 2 5 2 2 3" xfId="3745" xr:uid="{C4DC1F73-B063-4E37-B9D5-705712B76FF8}"/>
    <cellStyle name="Comma [0] 2 2 5 2 3" xfId="2144" xr:uid="{7B04B130-FCD5-4BCF-B387-09689014222F}"/>
    <cellStyle name="Comma [0] 2 2 5 2 3 2" xfId="4510" xr:uid="{C0E1A215-2081-4C7D-93FB-A39FEB506E68}"/>
    <cellStyle name="Comma [0] 2 2 5 2 4" xfId="3327" xr:uid="{DA84E101-4C22-4C7C-A90A-7DF3D806CE34}"/>
    <cellStyle name="Comma [0] 2 2 5 3" xfId="1168" xr:uid="{17EBDB6F-A2A2-4DFC-AC3D-A94F34A42825}"/>
    <cellStyle name="Comma [0] 2 2 5 3 2" xfId="2353" xr:uid="{E2C984CD-1B5E-4810-97CC-5904C7DE6C8D}"/>
    <cellStyle name="Comma [0] 2 2 5 3 2 2" xfId="4719" xr:uid="{CF12EF28-DCB4-47F0-90B2-4F4CB49CDE50}"/>
    <cellStyle name="Comma [0] 2 2 5 3 3" xfId="3536" xr:uid="{F3637016-67B9-4D51-B24B-62D809FE83EE}"/>
    <cellStyle name="Comma [0] 2 2 5 4" xfId="1761" xr:uid="{8CCC6F96-3264-47E7-87D3-B304EF245B6F}"/>
    <cellStyle name="Comma [0] 2 2 5 4 2" xfId="4127" xr:uid="{FF3258CC-BF1E-4C3B-9D15-00A81E60F164}"/>
    <cellStyle name="Comma [0] 2 2 5 5" xfId="2944" xr:uid="{39146EAD-3F53-4F71-96D0-7D10C5F69F1C}"/>
    <cellStyle name="Comma [0] 2 2 6" xfId="929" xr:uid="{A7474937-CF3F-4AC8-9ED2-57095059E295}"/>
    <cellStyle name="Comma [0] 2 2 6 2" xfId="1349" xr:uid="{14646A29-A231-4672-9FAA-C19A7A37A529}"/>
    <cellStyle name="Comma [0] 2 2 6 2 2" xfId="2533" xr:uid="{B1BCF18B-A42B-4B78-A3A9-C7C2D22161AA}"/>
    <cellStyle name="Comma [0] 2 2 6 2 2 2" xfId="4899" xr:uid="{BE0F4692-3AF5-4F0E-A35D-C191F422B9DA}"/>
    <cellStyle name="Comma [0] 2 2 6 2 3" xfId="3716" xr:uid="{EA60E1A4-F5DE-450A-8BAA-C0364E0A5543}"/>
    <cellStyle name="Comma [0] 2 2 6 3" xfId="2115" xr:uid="{B2F2BF12-B6F3-4CBB-9A64-ACB6E40AFA50}"/>
    <cellStyle name="Comma [0] 2 2 6 3 2" xfId="4481" xr:uid="{3C8FB0A1-72E7-4A8D-8231-158A16F13F1D}"/>
    <cellStyle name="Comma [0] 2 2 6 4" xfId="3298" xr:uid="{6B872093-C5EE-47C1-85C9-B62BF88DD6F6}"/>
    <cellStyle name="Comma [0] 2 2 7" xfId="1139" xr:uid="{34958F1C-9FFA-459B-BBED-284086CE167A}"/>
    <cellStyle name="Comma [0] 2 2 7 2" xfId="2324" xr:uid="{325BFCE3-D6DA-426F-940A-06C4BB5C1EF6}"/>
    <cellStyle name="Comma [0] 2 2 7 2 2" xfId="4690" xr:uid="{BEB45C69-2777-48AF-8755-A1B65CEAFDA6}"/>
    <cellStyle name="Comma [0] 2 2 7 3" xfId="3507" xr:uid="{32F3970B-A671-4D6A-9CF6-6F464D7D5A1A}"/>
    <cellStyle name="Comma [0] 2 2 8" xfId="1732" xr:uid="{6DFA333B-4184-4F86-81DD-8CDF9124FD08}"/>
    <cellStyle name="Comma [0] 2 2 8 2" xfId="4098" xr:uid="{086C7951-F103-4458-9612-01FD84CD58B7}"/>
    <cellStyle name="Comma [0] 2 2 9" xfId="2915" xr:uid="{C1D9A98B-A43D-4A6D-A444-867D3ADA5452}"/>
    <cellStyle name="Comma [0] 2 3" xfId="112" xr:uid="{3D4F54CF-D7B3-4C46-B0BE-83192F1E3A16}"/>
    <cellStyle name="Comma [0] 2 3 2" xfId="207" xr:uid="{519577A8-F97A-4F64-A13A-F3353E797267}"/>
    <cellStyle name="Comma [0] 2 3 2 2" xfId="1009" xr:uid="{D460396E-EB47-4B30-A3EA-2522FA366EC3}"/>
    <cellStyle name="Comma [0] 2 3 2 2 2" xfId="1429" xr:uid="{26782886-9673-482D-95BC-AC2ADAEFE60E}"/>
    <cellStyle name="Comma [0] 2 3 2 2 2 2" xfId="2613" xr:uid="{59C15845-B5C2-4DF5-AA0F-68B974561551}"/>
    <cellStyle name="Comma [0] 2 3 2 2 2 2 2" xfId="4979" xr:uid="{189AAD53-6A4E-4765-BD6C-E6865D9CDA88}"/>
    <cellStyle name="Comma [0] 2 3 2 2 2 3" xfId="3796" xr:uid="{6F18C811-CA3F-4463-8310-C6ED13084CB7}"/>
    <cellStyle name="Comma [0] 2 3 2 2 3" xfId="2195" xr:uid="{19EDAD66-5A5F-4203-80CC-A82ABE845726}"/>
    <cellStyle name="Comma [0] 2 3 2 2 3 2" xfId="4561" xr:uid="{211AA837-A589-48F8-A7C2-C931383788C3}"/>
    <cellStyle name="Comma [0] 2 3 2 2 4" xfId="3378" xr:uid="{1C45FD43-1866-47D7-B1DC-69F24FD10312}"/>
    <cellStyle name="Comma [0] 2 3 2 3" xfId="1219" xr:uid="{2BA1BFC3-7CEC-47AE-A10C-2CA0D4C778A6}"/>
    <cellStyle name="Comma [0] 2 3 2 3 2" xfId="2404" xr:uid="{F4EBC8F5-9C11-40C1-B3CA-28408D0C8F67}"/>
    <cellStyle name="Comma [0] 2 3 2 3 2 2" xfId="4770" xr:uid="{90714759-3815-4894-927F-E059D32F6318}"/>
    <cellStyle name="Comma [0] 2 3 2 3 3" xfId="3587" xr:uid="{12DC4F64-939B-484B-A967-7C42DAFB2242}"/>
    <cellStyle name="Comma [0] 2 3 2 4" xfId="1812" xr:uid="{5664BAAE-6182-4799-BDBA-4D15F8E5BD8E}"/>
    <cellStyle name="Comma [0] 2 3 2 4 2" xfId="4178" xr:uid="{3645DE61-BE35-4216-A622-E23FA7E9419B}"/>
    <cellStyle name="Comma [0] 2 3 2 5" xfId="2995" xr:uid="{83A36307-E105-41AD-9440-78C80F3BBE68}"/>
    <cellStyle name="Comma [0] 2 3 3" xfId="160" xr:uid="{50250919-175D-4FB8-BBC0-40D4D16E87DC}"/>
    <cellStyle name="Comma [0] 2 3 3 2" xfId="967" xr:uid="{E9C046F2-F3CC-4D3F-8CFA-B8B0B3CE5AD0}"/>
    <cellStyle name="Comma [0] 2 3 3 2 2" xfId="1387" xr:uid="{97EDCDBA-C7B2-4CFA-BCC7-58022BF02D4C}"/>
    <cellStyle name="Comma [0] 2 3 3 2 2 2" xfId="2571" xr:uid="{BD6F9CCF-770D-460E-A529-3113F0FFF0EE}"/>
    <cellStyle name="Comma [0] 2 3 3 2 2 2 2" xfId="4937" xr:uid="{3D603214-1FDE-46E1-B179-68EFB6D7668D}"/>
    <cellStyle name="Comma [0] 2 3 3 2 2 3" xfId="3754" xr:uid="{F22BDFC6-777D-4B60-BF78-E1F6253DF195}"/>
    <cellStyle name="Comma [0] 2 3 3 2 3" xfId="2153" xr:uid="{6B97C14A-D275-43C6-8C1B-63531E17B56B}"/>
    <cellStyle name="Comma [0] 2 3 3 2 3 2" xfId="4519" xr:uid="{44AE94DC-8C18-4B91-A8D1-9FF1D154AE57}"/>
    <cellStyle name="Comma [0] 2 3 3 2 4" xfId="3336" xr:uid="{AE68598C-0210-40FC-A323-FE1314DB92B8}"/>
    <cellStyle name="Comma [0] 2 3 3 3" xfId="1177" xr:uid="{4AD35BC5-EE62-4D48-9728-B5211F7AED4D}"/>
    <cellStyle name="Comma [0] 2 3 3 3 2" xfId="2362" xr:uid="{86C1CB0D-BB28-4291-8670-3D5BDCD2395A}"/>
    <cellStyle name="Comma [0] 2 3 3 3 2 2" xfId="4728" xr:uid="{C13CF881-22AB-4380-ACCE-37DBC669ABC6}"/>
    <cellStyle name="Comma [0] 2 3 3 3 3" xfId="3545" xr:uid="{B7FA1974-99E1-4C3F-8C70-0FE5B357E3B3}"/>
    <cellStyle name="Comma [0] 2 3 3 4" xfId="1770" xr:uid="{32229BC3-4864-4175-BD8D-A0A31B3DDF51}"/>
    <cellStyle name="Comma [0] 2 3 3 4 2" xfId="4136" xr:uid="{2E3D33AA-1A3F-4B73-A8F8-64DC49281FC7}"/>
    <cellStyle name="Comma [0] 2 3 3 5" xfId="2953" xr:uid="{01051D5A-A369-4C91-A830-5F16EA67709D}"/>
    <cellStyle name="Comma [0] 2 3 4" xfId="940" xr:uid="{A63C21AD-7310-4322-B068-E6204B0F1AB2}"/>
    <cellStyle name="Comma [0] 2 3 4 2" xfId="1360" xr:uid="{EED9B83F-D25F-49B2-88C7-937B12D1E02D}"/>
    <cellStyle name="Comma [0] 2 3 4 2 2" xfId="2544" xr:uid="{EEF57A5E-8374-482C-9FE6-3F3B967D8DFA}"/>
    <cellStyle name="Comma [0] 2 3 4 2 2 2" xfId="4910" xr:uid="{6DCC1242-D3DD-4863-A82E-279E9E2FC4D5}"/>
    <cellStyle name="Comma [0] 2 3 4 2 3" xfId="3727" xr:uid="{57564092-FCF8-4BF6-B0D3-DCD928B5723A}"/>
    <cellStyle name="Comma [0] 2 3 4 3" xfId="2126" xr:uid="{6435AD66-14B9-4076-9B26-61BA3A346FBD}"/>
    <cellStyle name="Comma [0] 2 3 4 3 2" xfId="4492" xr:uid="{2E7154C9-F757-4B16-AF74-C42C1AE0297A}"/>
    <cellStyle name="Comma [0] 2 3 4 4" xfId="3309" xr:uid="{44D68DE7-3EBC-437E-91B1-50A644D46AA2}"/>
    <cellStyle name="Comma [0] 2 3 5" xfId="1150" xr:uid="{846B1E56-8C08-4E17-837B-A5F07B44691A}"/>
    <cellStyle name="Comma [0] 2 3 5 2" xfId="2335" xr:uid="{B47A2449-9C66-480A-89F4-492A7BC564A4}"/>
    <cellStyle name="Comma [0] 2 3 5 2 2" xfId="4701" xr:uid="{62D42600-54D7-46E1-88F7-E0BF4A2528B2}"/>
    <cellStyle name="Comma [0] 2 3 5 3" xfId="3518" xr:uid="{A4CF7F34-FCEA-45C0-8348-2EDFDD7E5A6F}"/>
    <cellStyle name="Comma [0] 2 3 6" xfId="1743" xr:uid="{E5127141-AEB8-4CEA-8CFF-8342FA0FB5B4}"/>
    <cellStyle name="Comma [0] 2 3 6 2" xfId="4109" xr:uid="{6FCC1173-E1AE-4569-9FB1-707961B01CD2}"/>
    <cellStyle name="Comma [0] 2 3 7" xfId="2926" xr:uid="{3A756FEC-933F-4AF2-B343-34DD367E4AD8}"/>
    <cellStyle name="Comma [0] 2 4" xfId="148" xr:uid="{16039F4F-D3AC-4055-AC7A-E5624E5D7558}"/>
    <cellStyle name="Comma [0] 2 5" xfId="182" xr:uid="{C4E1E27D-01F8-455B-A759-CA0C41AE5668}"/>
    <cellStyle name="Comma [0] 2 5 2" xfId="988" xr:uid="{28155A91-45F3-4EFF-97C1-CD266E489F9A}"/>
    <cellStyle name="Comma [0] 2 5 2 2" xfId="1408" xr:uid="{47D0ADA0-9F78-4EEC-B1DC-665627890F5B}"/>
    <cellStyle name="Comma [0] 2 5 2 2 2" xfId="2592" xr:uid="{079B77A7-41E5-4BF7-B2DB-C647A3A356DE}"/>
    <cellStyle name="Comma [0] 2 5 2 2 2 2" xfId="4958" xr:uid="{46FDE7B5-631D-4B3D-9783-956EB0FA29AD}"/>
    <cellStyle name="Comma [0] 2 5 2 2 3" xfId="3775" xr:uid="{B1229E02-618B-4C26-92E4-3B28B2EDBFF7}"/>
    <cellStyle name="Comma [0] 2 5 2 3" xfId="2174" xr:uid="{4711CEE6-D1AA-43F9-9611-9D6F509C479F}"/>
    <cellStyle name="Comma [0] 2 5 2 3 2" xfId="4540" xr:uid="{699E3AF2-2A65-495E-BD99-3E346755E2A3}"/>
    <cellStyle name="Comma [0] 2 5 2 4" xfId="3357" xr:uid="{5578C027-0446-4682-A517-377D24F08EA4}"/>
    <cellStyle name="Comma [0] 2 5 3" xfId="1198" xr:uid="{D8983353-5DF8-40EA-A173-358ADFB21891}"/>
    <cellStyle name="Comma [0] 2 5 3 2" xfId="2383" xr:uid="{0A068BD7-CCA1-476F-B640-9C309BA6B033}"/>
    <cellStyle name="Comma [0] 2 5 3 2 2" xfId="4749" xr:uid="{15470594-98A9-4CCE-BD17-7B86A713F2AB}"/>
    <cellStyle name="Comma [0] 2 5 3 3" xfId="3566" xr:uid="{0651107D-A2F7-4075-AF1C-0373EDA409E3}"/>
    <cellStyle name="Comma [0] 2 5 4" xfId="1791" xr:uid="{EFE2793F-EE1D-48D6-868A-3A902E388934}"/>
    <cellStyle name="Comma [0] 2 5 4 2" xfId="4157" xr:uid="{8880885A-F203-4838-B4A5-8C53A9F48397}"/>
    <cellStyle name="Comma [0] 2 5 5" xfId="2974" xr:uid="{FD7FA58F-0214-42EC-9401-9850F0F02A53}"/>
    <cellStyle name="Comma [0] 2 6" xfId="928" xr:uid="{47C2CB62-84AA-4CAD-A184-F4558978D32B}"/>
    <cellStyle name="Comma [0] 2 6 2" xfId="1348" xr:uid="{46C61356-E35D-4731-A001-7A4686BE6339}"/>
    <cellStyle name="Comma [0] 2 6 2 2" xfId="2532" xr:uid="{661C6933-E13D-447D-AEB2-3FC39DB427A5}"/>
    <cellStyle name="Comma [0] 2 6 2 2 2" xfId="4898" xr:uid="{E97ACF3C-F877-4F7A-B4A1-B3D4DF2B56BC}"/>
    <cellStyle name="Comma [0] 2 6 2 3" xfId="3715" xr:uid="{8A532A97-16FE-4C5C-9213-F6FCA17F407A}"/>
    <cellStyle name="Comma [0] 2 6 3" xfId="2114" xr:uid="{62CC4BDE-D9AF-4317-BC11-7E64A544C68C}"/>
    <cellStyle name="Comma [0] 2 6 3 2" xfId="4480" xr:uid="{600DFD3A-64FC-4A2C-B3B0-358C2B339BF8}"/>
    <cellStyle name="Comma [0] 2 6 4" xfId="3297" xr:uid="{A6ADB376-544F-4F1E-9E42-1D3D9C51263C}"/>
    <cellStyle name="Comma [0] 2 7" xfId="1138" xr:uid="{3757FB0B-1F60-424B-B7CB-344775D03C15}"/>
    <cellStyle name="Comma [0] 2 7 2" xfId="2323" xr:uid="{4A34CB63-7EF7-45D0-9E97-F8FBC62E1DB2}"/>
    <cellStyle name="Comma [0] 2 7 2 2" xfId="4689" xr:uid="{9F33B1DF-04D0-4C23-9DAF-70AC86BC68D8}"/>
    <cellStyle name="Comma [0] 2 7 3" xfId="3506" xr:uid="{36096F31-9D38-424B-ABFD-FB1178E003EF}"/>
    <cellStyle name="Comma [0] 2 8" xfId="1731" xr:uid="{1F858179-C7E7-4389-A812-CA75AA823DDC}"/>
    <cellStyle name="Comma [0] 2 8 2" xfId="4097" xr:uid="{AB660848-3931-464C-B7F7-8DDCC5EA2816}"/>
    <cellStyle name="Comma [0] 2 9" xfId="2914" xr:uid="{0060522E-14EA-4525-99EA-A4ADF1E0AC39}"/>
    <cellStyle name="Comma 2" xfId="50" xr:uid="{00000000-0005-0000-0000-00001D000000}"/>
    <cellStyle name="Comma 2 2" xfId="55" xr:uid="{00000000-0005-0000-0000-00001E000000}"/>
    <cellStyle name="Comma 2 2 10" xfId="916" xr:uid="{6A953657-A186-4DD8-9C40-FAAB7FF8D945}"/>
    <cellStyle name="Comma 2 2 10 2" xfId="1336" xr:uid="{8DA621D3-FDA3-4AEA-870F-09AECA359A7C}"/>
    <cellStyle name="Comma 2 2 10 2 2" xfId="2520" xr:uid="{E40458FE-AD62-4B60-9B7F-116B0C588938}"/>
    <cellStyle name="Comma 2 2 10 2 2 2" xfId="4886" xr:uid="{B7D316F0-643D-44D8-9183-46159772873F}"/>
    <cellStyle name="Comma 2 2 10 2 3" xfId="3703" xr:uid="{89FC45DF-B860-4BA7-A47D-E23053069B88}"/>
    <cellStyle name="Comma 2 2 10 3" xfId="2102" xr:uid="{8F9D0147-4D44-48C7-A0CA-B93824B86139}"/>
    <cellStyle name="Comma 2 2 10 3 2" xfId="4468" xr:uid="{D1D18B48-03AC-482F-B663-9A9F86E8EDA1}"/>
    <cellStyle name="Comma 2 2 10 4" xfId="3285" xr:uid="{F0F96841-7BD6-435E-A55A-69BC4E9871B5}"/>
    <cellStyle name="Comma 2 2 11" xfId="1126" xr:uid="{26E02986-88C5-408B-A046-22976B59D6E3}"/>
    <cellStyle name="Comma 2 2 11 2" xfId="2311" xr:uid="{7872A15C-56C0-4CBC-B774-458C29906FCA}"/>
    <cellStyle name="Comma 2 2 11 2 2" xfId="4677" xr:uid="{C0CF0C6A-54C3-44EE-9AB7-587230D8BDE6}"/>
    <cellStyle name="Comma 2 2 11 3" xfId="3494" xr:uid="{82F1D1B0-C4F3-48A4-B3E8-4642213D8D2F}"/>
    <cellStyle name="Comma 2 2 12" xfId="1719" xr:uid="{7EEA16A8-1A69-4EF6-B7D8-EED9A6E297E6}"/>
    <cellStyle name="Comma 2 2 12 2" xfId="4085" xr:uid="{FEAF15BE-C08F-4B8A-8043-E428EEEED8C1}"/>
    <cellStyle name="Comma 2 2 13" xfId="2902" xr:uid="{A5F88C21-04A5-4E6E-BABF-FAF83043E086}"/>
    <cellStyle name="Comma 2 2 2" xfId="100" xr:uid="{EFBB52B6-1E5F-4D9A-8784-5BE4667991A4}"/>
    <cellStyle name="Comma 2 2 2 2" xfId="118" xr:uid="{88093735-5AD0-400F-88A0-A02F4328DD2E}"/>
    <cellStyle name="Comma 2 2 2 2 2" xfId="213" xr:uid="{89E0B532-5ED5-4AD9-8EFB-A9AC8A7FE14B}"/>
    <cellStyle name="Comma 2 2 2 2 2 2" xfId="1015" xr:uid="{4C76168E-2F9A-4C0F-A0D5-EC65F35FB416}"/>
    <cellStyle name="Comma 2 2 2 2 2 2 2" xfId="1435" xr:uid="{64A5A0BF-7A5F-47FB-9C64-69C601FBD72E}"/>
    <cellStyle name="Comma 2 2 2 2 2 2 2 2" xfId="2619" xr:uid="{BC52C57F-5FE6-4FDE-9E9C-1B13750785E1}"/>
    <cellStyle name="Comma 2 2 2 2 2 2 2 2 2" xfId="4985" xr:uid="{91FED338-8E09-469A-99CF-0EFB13C8E747}"/>
    <cellStyle name="Comma 2 2 2 2 2 2 2 3" xfId="3802" xr:uid="{701B45BF-29F0-47EB-B76E-45F7539A7BD8}"/>
    <cellStyle name="Comma 2 2 2 2 2 2 3" xfId="2201" xr:uid="{044BB77D-428C-4F5E-A00B-209C33C1D922}"/>
    <cellStyle name="Comma 2 2 2 2 2 2 3 2" xfId="4567" xr:uid="{18CF8C73-582A-4F94-B280-407F5EB1DBDA}"/>
    <cellStyle name="Comma 2 2 2 2 2 2 4" xfId="3384" xr:uid="{88BBDDC2-105B-444C-89A6-9BF13B58D2BE}"/>
    <cellStyle name="Comma 2 2 2 2 2 3" xfId="1225" xr:uid="{D0CB1301-07CD-43DF-8CA4-8FB799FC48C3}"/>
    <cellStyle name="Comma 2 2 2 2 2 3 2" xfId="2410" xr:uid="{A0F93ED8-39DE-4558-92ED-86E4139AA143}"/>
    <cellStyle name="Comma 2 2 2 2 2 3 2 2" xfId="4776" xr:uid="{E17C1903-3340-4330-8467-A0FC8AE07F82}"/>
    <cellStyle name="Comma 2 2 2 2 2 3 3" xfId="3593" xr:uid="{D5844FAD-C84E-48DC-9EE0-E9B4659FB068}"/>
    <cellStyle name="Comma 2 2 2 2 2 4" xfId="1818" xr:uid="{3B9F7CC0-F02F-46C8-8951-71E1A0BEA1F2}"/>
    <cellStyle name="Comma 2 2 2 2 2 4 2" xfId="4184" xr:uid="{728CDBFB-F3BB-4C4A-B557-C351F6C5984F}"/>
    <cellStyle name="Comma 2 2 2 2 2 5" xfId="3001" xr:uid="{D6CEF06D-F230-4E8F-B19D-0D89E371A4B5}"/>
    <cellStyle name="Comma 2 2 2 2 3" xfId="166" xr:uid="{7B2884FC-6FD6-47AF-964B-E8F6A88CF69B}"/>
    <cellStyle name="Comma 2 2 2 2 3 2" xfId="973" xr:uid="{35AA7C93-D1B8-468A-934F-337C10622B59}"/>
    <cellStyle name="Comma 2 2 2 2 3 2 2" xfId="1393" xr:uid="{2ECB4CAF-49F7-456A-AFE6-0BA3DF600605}"/>
    <cellStyle name="Comma 2 2 2 2 3 2 2 2" xfId="2577" xr:uid="{5669941D-9A27-472E-A23A-3179D84EE885}"/>
    <cellStyle name="Comma 2 2 2 2 3 2 2 2 2" xfId="4943" xr:uid="{BF364719-41EB-442E-89C9-20CC0CF2A314}"/>
    <cellStyle name="Comma 2 2 2 2 3 2 2 3" xfId="3760" xr:uid="{2A70FD3C-4C3D-4D54-B513-3D63A8029C63}"/>
    <cellStyle name="Comma 2 2 2 2 3 2 3" xfId="2159" xr:uid="{A10F9B3D-E8E6-400F-A038-E8EBE92BD32B}"/>
    <cellStyle name="Comma 2 2 2 2 3 2 3 2" xfId="4525" xr:uid="{ADF5E5C2-EF05-4C1F-BD39-277AD0A99920}"/>
    <cellStyle name="Comma 2 2 2 2 3 2 4" xfId="3342" xr:uid="{B5D0489E-340F-4531-B564-53519E49A812}"/>
    <cellStyle name="Comma 2 2 2 2 3 3" xfId="1183" xr:uid="{38BDBDA4-7413-40D9-86B3-AD144D0B9591}"/>
    <cellStyle name="Comma 2 2 2 2 3 3 2" xfId="2368" xr:uid="{0626B590-2402-41EE-8802-7DEA28AF1279}"/>
    <cellStyle name="Comma 2 2 2 2 3 3 2 2" xfId="4734" xr:uid="{DDECF1C3-94FA-4A70-9221-A14FCB665039}"/>
    <cellStyle name="Comma 2 2 2 2 3 3 3" xfId="3551" xr:uid="{2C92FB2D-86E2-4849-B81F-B3B3DBD07025}"/>
    <cellStyle name="Comma 2 2 2 2 3 4" xfId="1776" xr:uid="{77DD4E23-E729-4E94-9C9C-90BD981D1658}"/>
    <cellStyle name="Comma 2 2 2 2 3 4 2" xfId="4142" xr:uid="{F2DCAA43-B5E3-473B-B0CB-BF53F2E3BDF6}"/>
    <cellStyle name="Comma 2 2 2 2 3 5" xfId="2959" xr:uid="{35709B6E-50DE-4332-AA3D-519DE6489A6C}"/>
    <cellStyle name="Comma 2 2 2 2 4" xfId="946" xr:uid="{979BDCAD-580D-4523-A23E-BED9644EC3A1}"/>
    <cellStyle name="Comma 2 2 2 2 4 2" xfId="1366" xr:uid="{CDEA14B5-3E5F-4A6B-BCAF-2C438F97B597}"/>
    <cellStyle name="Comma 2 2 2 2 4 2 2" xfId="2550" xr:uid="{32E07DD8-193A-4078-875B-D3CECE758401}"/>
    <cellStyle name="Comma 2 2 2 2 4 2 2 2" xfId="4916" xr:uid="{C4D43B09-6472-4BE4-9B58-C9906CF1ADE8}"/>
    <cellStyle name="Comma 2 2 2 2 4 2 3" xfId="3733" xr:uid="{B8D50C45-7B0A-433E-801C-E0F4EC775F27}"/>
    <cellStyle name="Comma 2 2 2 2 4 3" xfId="2132" xr:uid="{77FAF5C3-321F-4F68-A2E8-28089F78D215}"/>
    <cellStyle name="Comma 2 2 2 2 4 3 2" xfId="4498" xr:uid="{7BFF0FA9-1CBE-46FA-AA17-0C4FE9905B39}"/>
    <cellStyle name="Comma 2 2 2 2 4 4" xfId="3315" xr:uid="{2E22DB30-B87F-4775-ADE8-1C4360F9C4FB}"/>
    <cellStyle name="Comma 2 2 2 2 5" xfId="1156" xr:uid="{883D75E6-35FC-4F31-91F9-7AEB180A7EBF}"/>
    <cellStyle name="Comma 2 2 2 2 5 2" xfId="2341" xr:uid="{C84430DD-4B2C-4FA6-9B75-B5282B1EF450}"/>
    <cellStyle name="Comma 2 2 2 2 5 2 2" xfId="4707" xr:uid="{4B68D15B-CAC8-49DA-A5FB-DC4DD190581B}"/>
    <cellStyle name="Comma 2 2 2 2 5 3" xfId="3524" xr:uid="{5C928E78-D209-42B3-9177-15A546392818}"/>
    <cellStyle name="Comma 2 2 2 2 6" xfId="1749" xr:uid="{6DDF457E-74B3-41DF-947D-FCA35885FB7B}"/>
    <cellStyle name="Comma 2 2 2 2 6 2" xfId="4115" xr:uid="{6EC3DBB4-D7CC-4EB7-A785-FCBA817541C8}"/>
    <cellStyle name="Comma 2 2 2 2 7" xfId="2932" xr:uid="{29490C4D-99E3-4835-8A85-6D9699291DA3}"/>
    <cellStyle name="Comma 2 2 2 3" xfId="199" xr:uid="{459878C0-C0D3-4276-8E0B-F600B4EDDADE}"/>
    <cellStyle name="Comma 2 2 2 3 2" xfId="1004" xr:uid="{32F04B44-594F-45D9-AD39-A0819BCBD397}"/>
    <cellStyle name="Comma 2 2 2 3 2 2" xfId="1424" xr:uid="{25E09F05-C083-49C4-AE5C-16B297EF0744}"/>
    <cellStyle name="Comma 2 2 2 3 2 2 2" xfId="2608" xr:uid="{514FED14-5CC5-45A4-ABBA-51512E2E7F88}"/>
    <cellStyle name="Comma 2 2 2 3 2 2 2 2" xfId="4974" xr:uid="{C8FA9BFD-E9DF-4641-8FCF-F59CDECBEE89}"/>
    <cellStyle name="Comma 2 2 2 3 2 2 3" xfId="3791" xr:uid="{B7467F77-2D4A-40CC-8A06-2C8DE62C1005}"/>
    <cellStyle name="Comma 2 2 2 3 2 3" xfId="2190" xr:uid="{B694FD85-B8B9-44AF-8FEE-F6D76D8C977D}"/>
    <cellStyle name="Comma 2 2 2 3 2 3 2" xfId="4556" xr:uid="{48D62BA7-FB70-411E-86AC-1E1B9DF94BA8}"/>
    <cellStyle name="Comma 2 2 2 3 2 4" xfId="3373" xr:uid="{D5C9F813-9E7B-4F8E-BFA1-9F25F4CD25EE}"/>
    <cellStyle name="Comma 2 2 2 3 3" xfId="1214" xr:uid="{E80A8182-4F77-4B0A-954E-DF21F1A5B95F}"/>
    <cellStyle name="Comma 2 2 2 3 3 2" xfId="2399" xr:uid="{578ECEBE-EEB0-4446-970E-B7C7B09786F3}"/>
    <cellStyle name="Comma 2 2 2 3 3 2 2" xfId="4765" xr:uid="{F1476919-98D3-4E19-AFC1-9FE57E6FABC0}"/>
    <cellStyle name="Comma 2 2 2 3 3 3" xfId="3582" xr:uid="{31C42CD6-0590-4971-B136-867B5610B06E}"/>
    <cellStyle name="Comma 2 2 2 3 4" xfId="1807" xr:uid="{4E14EAE6-C15E-450E-B948-D2E8FDFD1DCD}"/>
    <cellStyle name="Comma 2 2 2 3 4 2" xfId="4173" xr:uid="{6C6D3F5B-6274-45DC-B402-79B0137E2785}"/>
    <cellStyle name="Comma 2 2 2 3 5" xfId="2990" xr:uid="{8B7DAB11-422B-49D9-8CE6-6F8D8A7890D4}"/>
    <cellStyle name="Comma 2 2 2 4" xfId="188" xr:uid="{1B7E840E-9ADF-4378-863C-9A79AFE6ABBC}"/>
    <cellStyle name="Comma 2 2 2 4 2" xfId="994" xr:uid="{7D81931B-FB81-497F-8434-EC62B437B621}"/>
    <cellStyle name="Comma 2 2 2 4 2 2" xfId="1414" xr:uid="{EC82D724-9175-4B9A-A57C-C2B4BCC25BC1}"/>
    <cellStyle name="Comma 2 2 2 4 2 2 2" xfId="2598" xr:uid="{B557C6B7-1795-4FFC-8312-876840C8051F}"/>
    <cellStyle name="Comma 2 2 2 4 2 2 2 2" xfId="4964" xr:uid="{9CE9D102-3EE2-4E67-A8E4-3D03EE55353A}"/>
    <cellStyle name="Comma 2 2 2 4 2 2 3" xfId="3781" xr:uid="{F71D1E4B-8DC7-40CE-A609-1ED8CAA96A99}"/>
    <cellStyle name="Comma 2 2 2 4 2 3" xfId="2180" xr:uid="{E9897697-2A92-4E37-B1A9-9FF36297524E}"/>
    <cellStyle name="Comma 2 2 2 4 2 3 2" xfId="4546" xr:uid="{E76BACBD-2B6A-4E40-94EE-A4127F30D397}"/>
    <cellStyle name="Comma 2 2 2 4 2 4" xfId="3363" xr:uid="{ABF83977-4241-40B4-B1ED-92E694041751}"/>
    <cellStyle name="Comma 2 2 2 4 3" xfId="1204" xr:uid="{2C646F7B-8271-45F3-995E-2119D6E16E09}"/>
    <cellStyle name="Comma 2 2 2 4 3 2" xfId="2389" xr:uid="{4E6579BD-372F-4168-B1FE-1541DEC579B7}"/>
    <cellStyle name="Comma 2 2 2 4 3 2 2" xfId="4755" xr:uid="{63D42FBF-ED91-45DD-AE58-FCC94EF007BB}"/>
    <cellStyle name="Comma 2 2 2 4 3 3" xfId="3572" xr:uid="{3BDA6ACA-F9C1-4547-A44B-9D8A9829685C}"/>
    <cellStyle name="Comma 2 2 2 4 4" xfId="1797" xr:uid="{584B5686-59C7-42CC-867F-0C12EF4A03F7}"/>
    <cellStyle name="Comma 2 2 2 4 4 2" xfId="4163" xr:uid="{6B61CA4C-E1F9-40E4-A98A-2C3FC1740633}"/>
    <cellStyle name="Comma 2 2 2 4 5" xfId="2980" xr:uid="{CD6E630C-8F88-4B74-9D98-935736D79385}"/>
    <cellStyle name="Comma 2 2 2 5" xfId="155" xr:uid="{07D98E84-532E-4700-8A85-2DBACD98CBD9}"/>
    <cellStyle name="Comma 2 2 2 5 2" xfId="962" xr:uid="{1E682D14-10BE-41F5-9E18-9B9CDBE9D4F5}"/>
    <cellStyle name="Comma 2 2 2 5 2 2" xfId="1382" xr:uid="{95020028-9BD7-4BCB-91B6-F4D7186AD816}"/>
    <cellStyle name="Comma 2 2 2 5 2 2 2" xfId="2566" xr:uid="{726C7A91-C9A4-4E5D-80EE-BECC4B150127}"/>
    <cellStyle name="Comma 2 2 2 5 2 2 2 2" xfId="4932" xr:uid="{CFCB6447-0877-4D23-8B0B-F275CAE6B237}"/>
    <cellStyle name="Comma 2 2 2 5 2 2 3" xfId="3749" xr:uid="{66C99F28-D385-42AC-B601-16F5E143ED12}"/>
    <cellStyle name="Comma 2 2 2 5 2 3" xfId="2148" xr:uid="{880B08A3-D999-429F-91D8-336D8DDC08DA}"/>
    <cellStyle name="Comma 2 2 2 5 2 3 2" xfId="4514" xr:uid="{C80F77FB-6A94-45DF-8268-417DA6DAEE84}"/>
    <cellStyle name="Comma 2 2 2 5 2 4" xfId="3331" xr:uid="{3BAEC3E3-F1E6-4ADE-B82A-3C459D864801}"/>
    <cellStyle name="Comma 2 2 2 5 3" xfId="1172" xr:uid="{672B3985-B830-4F5A-94D1-2BC79A6C980F}"/>
    <cellStyle name="Comma 2 2 2 5 3 2" xfId="2357" xr:uid="{7A103C5F-0A41-45A9-8FD6-0B416F57C638}"/>
    <cellStyle name="Comma 2 2 2 5 3 2 2" xfId="4723" xr:uid="{E936361E-6F0C-43A3-8C47-8F8BBF696386}"/>
    <cellStyle name="Comma 2 2 2 5 3 3" xfId="3540" xr:uid="{F2A29BEB-BF6B-4BC4-AE1D-F0F04BC25888}"/>
    <cellStyle name="Comma 2 2 2 5 4" xfId="1765" xr:uid="{E22AC120-9DFF-4023-B201-1BC4BA94659C}"/>
    <cellStyle name="Comma 2 2 2 5 4 2" xfId="4131" xr:uid="{7E7247AB-2930-4967-BEF2-A280ADE474D8}"/>
    <cellStyle name="Comma 2 2 2 5 5" xfId="2948" xr:uid="{B3FCF5F3-3BE9-49FB-B369-4E1569E91781}"/>
    <cellStyle name="Comma 2 2 2 6" xfId="935" xr:uid="{319AD178-F04D-4BF1-8215-D818DB842007}"/>
    <cellStyle name="Comma 2 2 2 6 2" xfId="1355" xr:uid="{F2E6A36A-F056-456E-894D-A5733F258E7F}"/>
    <cellStyle name="Comma 2 2 2 6 2 2" xfId="2539" xr:uid="{8459DB15-ACE1-4C82-9DDA-C8A4EB5F8F6C}"/>
    <cellStyle name="Comma 2 2 2 6 2 2 2" xfId="4905" xr:uid="{EE787C8D-089F-4B05-B993-37C8EF1A2425}"/>
    <cellStyle name="Comma 2 2 2 6 2 3" xfId="3722" xr:uid="{657F3015-45C8-4C57-8089-F4FBDE2615CD}"/>
    <cellStyle name="Comma 2 2 2 6 3" xfId="2121" xr:uid="{E3AB510C-7B8C-4E0C-8A68-B83A4C2C3667}"/>
    <cellStyle name="Comma 2 2 2 6 3 2" xfId="4487" xr:uid="{BB9EF194-DE18-4C2C-B730-B98C7F43313F}"/>
    <cellStyle name="Comma 2 2 2 6 4" xfId="3304" xr:uid="{A8416469-52BF-43A5-A08E-6B83C6002F6D}"/>
    <cellStyle name="Comma 2 2 2 7" xfId="1145" xr:uid="{B90B622F-1DA7-4809-B8A1-C0CD40E82F8B}"/>
    <cellStyle name="Comma 2 2 2 7 2" xfId="2330" xr:uid="{722E0765-692B-4C4C-861D-9A8825364D83}"/>
    <cellStyle name="Comma 2 2 2 7 2 2" xfId="4696" xr:uid="{8CD5A7D8-D17A-4C65-B137-D64E8B541E8A}"/>
    <cellStyle name="Comma 2 2 2 7 3" xfId="3513" xr:uid="{34376817-05C8-4F9D-BDB4-A65BB3C36411}"/>
    <cellStyle name="Comma 2 2 2 8" xfId="1738" xr:uid="{33C5183E-0F78-4E32-B16B-ADE57890566D}"/>
    <cellStyle name="Comma 2 2 2 8 2" xfId="4104" xr:uid="{109F3754-2937-42D3-8725-DF30C3059B88}"/>
    <cellStyle name="Comma 2 2 2 9" xfId="2921" xr:uid="{13AE37E5-C6B9-42A3-AF3D-9C73EA315759}"/>
    <cellStyle name="Comma 2 2 3" xfId="116" xr:uid="{511475E3-3F53-455B-8F35-01BF756A85EE}"/>
    <cellStyle name="Comma 2 2 3 2" xfId="211" xr:uid="{1455A3EE-4AB9-4638-9292-9D0999445DA8}"/>
    <cellStyle name="Comma 2 2 3 2 2" xfId="1013" xr:uid="{E4CA1E23-D969-40C6-B70E-87435DF5FB64}"/>
    <cellStyle name="Comma 2 2 3 2 2 2" xfId="1433" xr:uid="{EDDE31A4-10DB-44A5-BB15-EEFC7A4EDBC3}"/>
    <cellStyle name="Comma 2 2 3 2 2 2 2" xfId="2617" xr:uid="{645A7EDD-6A5F-424C-B2E9-7E14A9A4D85A}"/>
    <cellStyle name="Comma 2 2 3 2 2 2 2 2" xfId="4983" xr:uid="{7E952065-2CDF-41F0-BED9-DCC64F727E31}"/>
    <cellStyle name="Comma 2 2 3 2 2 2 3" xfId="3800" xr:uid="{B1FBB271-D34F-4C7D-8917-78CDFB5BA622}"/>
    <cellStyle name="Comma 2 2 3 2 2 3" xfId="2199" xr:uid="{8DEC817C-A3BB-4FCA-BF8D-DCAA0ECF54A5}"/>
    <cellStyle name="Comma 2 2 3 2 2 3 2" xfId="4565" xr:uid="{236F2009-88DB-4074-A3E8-17EB2F347046}"/>
    <cellStyle name="Comma 2 2 3 2 2 4" xfId="3382" xr:uid="{BB07B1DC-8D3A-401F-8B92-9EE695705A16}"/>
    <cellStyle name="Comma 2 2 3 2 3" xfId="1223" xr:uid="{1197BB85-0824-44AC-8EE4-BA67FF351503}"/>
    <cellStyle name="Comma 2 2 3 2 3 2" xfId="2408" xr:uid="{2EB70992-9FA7-4030-95E3-328254F2B93B}"/>
    <cellStyle name="Comma 2 2 3 2 3 2 2" xfId="4774" xr:uid="{F2660C2E-6E4A-468F-9347-87BBB8A803E0}"/>
    <cellStyle name="Comma 2 2 3 2 3 3" xfId="3591" xr:uid="{3784635F-D973-433F-8D51-90A224EFA361}"/>
    <cellStyle name="Comma 2 2 3 2 4" xfId="1816" xr:uid="{C72C4418-BDB0-499F-BDA4-A995C15F00CA}"/>
    <cellStyle name="Comma 2 2 3 2 4 2" xfId="4182" xr:uid="{FF4A36F9-BD41-4C03-959F-D207DD0EA4A8}"/>
    <cellStyle name="Comma 2 2 3 2 5" xfId="2999" xr:uid="{32637F05-FDF1-475C-9C28-5CA0A10362DA}"/>
    <cellStyle name="Comma 2 2 3 3" xfId="164" xr:uid="{5F23FC38-61A0-45FA-9D5F-334D2AD78CAB}"/>
    <cellStyle name="Comma 2 2 3 3 2" xfId="971" xr:uid="{C69A9060-88C0-4101-849B-B91142D5B73A}"/>
    <cellStyle name="Comma 2 2 3 3 2 2" xfId="1391" xr:uid="{5AFF1871-9A4A-4305-AF80-B63B20512360}"/>
    <cellStyle name="Comma 2 2 3 3 2 2 2" xfId="2575" xr:uid="{873652C3-D9D9-4159-91A6-D73E2FAF25C6}"/>
    <cellStyle name="Comma 2 2 3 3 2 2 2 2" xfId="4941" xr:uid="{F098C147-620A-4B29-9031-14A71A891524}"/>
    <cellStyle name="Comma 2 2 3 3 2 2 3" xfId="3758" xr:uid="{EF671085-A089-4A20-8B74-2A1085080107}"/>
    <cellStyle name="Comma 2 2 3 3 2 3" xfId="2157" xr:uid="{785C0252-A1BC-4824-BB27-50274ED64DC2}"/>
    <cellStyle name="Comma 2 2 3 3 2 3 2" xfId="4523" xr:uid="{EC350D27-2055-46BC-9BA4-8B0F8499E679}"/>
    <cellStyle name="Comma 2 2 3 3 2 4" xfId="3340" xr:uid="{C5F408B9-6FB5-4530-BE27-FD2505A32B60}"/>
    <cellStyle name="Comma 2 2 3 3 3" xfId="1181" xr:uid="{6692D5D5-58F7-43EC-8186-F800D195AE26}"/>
    <cellStyle name="Comma 2 2 3 3 3 2" xfId="2366" xr:uid="{2D20F099-A275-4D8C-90F9-EB2799381BB0}"/>
    <cellStyle name="Comma 2 2 3 3 3 2 2" xfId="4732" xr:uid="{AFBB2958-4749-46D0-BEDF-53F47BFA6AC3}"/>
    <cellStyle name="Comma 2 2 3 3 3 3" xfId="3549" xr:uid="{23C55216-D6AC-4349-9EEB-62C6F6FC5E72}"/>
    <cellStyle name="Comma 2 2 3 3 4" xfId="1774" xr:uid="{DD7E7684-E985-4611-940B-AB48F8EA52E7}"/>
    <cellStyle name="Comma 2 2 3 3 4 2" xfId="4140" xr:uid="{59B382C4-AC0A-4BDD-8962-4D4CF775F4CB}"/>
    <cellStyle name="Comma 2 2 3 3 5" xfId="2957" xr:uid="{B208E4C7-EE3E-4359-999D-707A8F7D998D}"/>
    <cellStyle name="Comma 2 2 3 4" xfId="944" xr:uid="{0406F3C0-818C-4418-87C6-8F04A3DEE6A2}"/>
    <cellStyle name="Comma 2 2 3 4 2" xfId="1364" xr:uid="{0AE4709E-B1CD-46B6-9BF6-C172A1C04646}"/>
    <cellStyle name="Comma 2 2 3 4 2 2" xfId="2548" xr:uid="{414B50D8-FDA7-49F5-9C8A-A9845AA632F1}"/>
    <cellStyle name="Comma 2 2 3 4 2 2 2" xfId="4914" xr:uid="{D46DEF83-A57D-4EC1-A930-D9098D5480B5}"/>
    <cellStyle name="Comma 2 2 3 4 2 3" xfId="3731" xr:uid="{810BC08B-7AF4-479F-8A7B-D685AC0B8AE3}"/>
    <cellStyle name="Comma 2 2 3 4 3" xfId="2130" xr:uid="{15F5EAE8-6A26-45BE-B0CC-6ACA59C3092D}"/>
    <cellStyle name="Comma 2 2 3 4 3 2" xfId="4496" xr:uid="{A70C9A6E-6E33-4C7F-9C68-7FA673915793}"/>
    <cellStyle name="Comma 2 2 3 4 4" xfId="3313" xr:uid="{ED4AE8C2-0634-4E14-80FE-D97EE0FA6E32}"/>
    <cellStyle name="Comma 2 2 3 5" xfId="1154" xr:uid="{A6FABCD4-9DE5-4FBF-8F79-CEBB408A3CDB}"/>
    <cellStyle name="Comma 2 2 3 5 2" xfId="2339" xr:uid="{602F1929-F23B-4F01-B0E3-8693B097CD7C}"/>
    <cellStyle name="Comma 2 2 3 5 2 2" xfId="4705" xr:uid="{9C60F285-9B5B-4C17-868F-699641972764}"/>
    <cellStyle name="Comma 2 2 3 5 3" xfId="3522" xr:uid="{534F958E-DCC8-4CEC-9A76-3EB418C7F2ED}"/>
    <cellStyle name="Comma 2 2 3 6" xfId="1747" xr:uid="{0AB9B510-05D4-4105-9EE5-76456125286A}"/>
    <cellStyle name="Comma 2 2 3 6 2" xfId="4113" xr:uid="{FB07052D-7CD4-431B-8102-A9A56585399E}"/>
    <cellStyle name="Comma 2 2 3 7" xfId="2930" xr:uid="{6FB011CF-F819-4CE0-8ED7-C268BAF488EF}"/>
    <cellStyle name="Comma 2 2 4" xfId="144" xr:uid="{D89E0E3A-9D07-4D6F-B77D-34FCBB156655}"/>
    <cellStyle name="Comma 2 2 5" xfId="186" xr:uid="{D01014D5-7185-43A3-8325-D7A162D4C612}"/>
    <cellStyle name="Comma 2 2 5 2" xfId="992" xr:uid="{DB4E7846-BBC7-48C2-A44F-C7CBE1C32AB2}"/>
    <cellStyle name="Comma 2 2 5 2 2" xfId="1412" xr:uid="{A7D2DE47-DCCA-4A2A-9103-40E4F09C300C}"/>
    <cellStyle name="Comma 2 2 5 2 2 2" xfId="2596" xr:uid="{6D2BD138-BFC3-4BB3-BCB6-A73230B0C8EF}"/>
    <cellStyle name="Comma 2 2 5 2 2 2 2" xfId="4962" xr:uid="{8BEBEAB3-C1B8-484D-BA42-F1981C69DDA9}"/>
    <cellStyle name="Comma 2 2 5 2 2 3" xfId="3779" xr:uid="{DBE373AF-B0B6-4973-BB11-F964B51C991B}"/>
    <cellStyle name="Comma 2 2 5 2 3" xfId="2178" xr:uid="{06E5DC50-0A55-442D-A6D1-A8F2170CAB20}"/>
    <cellStyle name="Comma 2 2 5 2 3 2" xfId="4544" xr:uid="{7E3653BD-9C96-4B83-9AF6-420E9846FAAC}"/>
    <cellStyle name="Comma 2 2 5 2 4" xfId="3361" xr:uid="{68440A81-5075-4101-9E91-CBD6C0D7A1E1}"/>
    <cellStyle name="Comma 2 2 5 3" xfId="1202" xr:uid="{68E1FF9D-06AE-42B9-B519-9604B707085D}"/>
    <cellStyle name="Comma 2 2 5 3 2" xfId="2387" xr:uid="{F72F5144-B1BA-4423-9C01-08C9A930B689}"/>
    <cellStyle name="Comma 2 2 5 3 2 2" xfId="4753" xr:uid="{2E44F0EC-DE80-41B0-83A5-057BD05D6C8B}"/>
    <cellStyle name="Comma 2 2 5 3 3" xfId="3570" xr:uid="{CC82CD71-EAB3-4C67-AF1F-D1BD3DD95151}"/>
    <cellStyle name="Comma 2 2 5 4" xfId="1795" xr:uid="{A215E494-3006-4DFA-8E64-A68145516DA8}"/>
    <cellStyle name="Comma 2 2 5 4 2" xfId="4161" xr:uid="{4107A922-57D3-4141-AD9D-5801C71F2E35}"/>
    <cellStyle name="Comma 2 2 5 5" xfId="2978" xr:uid="{A7A43168-8282-4F63-9D06-A5BAF377B1D1}"/>
    <cellStyle name="Comma 2 2 6" xfId="97" xr:uid="{387B636F-D775-40B0-8C8A-77B29AF3FDE7}"/>
    <cellStyle name="Comma 2 2 6 2" xfId="932" xr:uid="{E9307BA4-0181-409F-B678-C20FB205A8B3}"/>
    <cellStyle name="Comma 2 2 6 2 2" xfId="1352" xr:uid="{D9598B2D-B806-4CE9-AB76-5B9AD74E3179}"/>
    <cellStyle name="Comma 2 2 6 2 2 2" xfId="2536" xr:uid="{EE7FBCEB-62BF-4E1E-B4C1-BE6B6313FAB2}"/>
    <cellStyle name="Comma 2 2 6 2 2 2 2" xfId="4902" xr:uid="{4EAB4962-8B54-4746-A98B-2B03A59CA043}"/>
    <cellStyle name="Comma 2 2 6 2 2 3" xfId="3719" xr:uid="{A1C3F063-0982-4D55-8B0E-0CF29DAEBC77}"/>
    <cellStyle name="Comma 2 2 6 2 3" xfId="2118" xr:uid="{43179B4F-276D-4D40-BA46-B86EE04A68C3}"/>
    <cellStyle name="Comma 2 2 6 2 3 2" xfId="4484" xr:uid="{150E2664-C90D-47B7-A0F7-E993F0B93553}"/>
    <cellStyle name="Comma 2 2 6 2 4" xfId="3301" xr:uid="{B94B6F32-120B-4B25-911A-24C0A307717A}"/>
    <cellStyle name="Comma 2 2 6 3" xfId="1142" xr:uid="{156039DF-65D5-436C-883B-1DDECB639BDB}"/>
    <cellStyle name="Comma 2 2 6 3 2" xfId="2327" xr:uid="{B82D6664-6C39-4318-83E5-DACD00FC0F03}"/>
    <cellStyle name="Comma 2 2 6 3 2 2" xfId="4693" xr:uid="{6E324687-AF14-453E-B182-78B3B5BB9FD2}"/>
    <cellStyle name="Comma 2 2 6 3 3" xfId="3510" xr:uid="{E0C60F91-A1E3-4236-8CA9-1F4FEB7D7802}"/>
    <cellStyle name="Comma 2 2 6 4" xfId="1735" xr:uid="{3DB0458E-FF32-4822-8F6F-0EDA431E6064}"/>
    <cellStyle name="Comma 2 2 6 4 2" xfId="4101" xr:uid="{6C0CE012-4BB1-4464-B50D-C4FB1D359C7C}"/>
    <cellStyle name="Comma 2 2 6 5" xfId="2918" xr:uid="{DE62CF5A-F8C9-45D1-9CFC-6DEB5CCBDA42}"/>
    <cellStyle name="Comma 2 2 7" xfId="68" xr:uid="{59B2D8C1-2C6F-416E-9708-FAA777B613B5}"/>
    <cellStyle name="Comma 2 2 7 2" xfId="924" xr:uid="{904CD406-105C-4EFF-B68E-40CC003D447A}"/>
    <cellStyle name="Comma 2 2 7 2 2" xfId="1344" xr:uid="{91819DA2-985F-42A3-BCB1-C5A8651B0625}"/>
    <cellStyle name="Comma 2 2 7 2 2 2" xfId="2528" xr:uid="{BCAC2085-7457-424F-8558-67FE350D444B}"/>
    <cellStyle name="Comma 2 2 7 2 2 2 2" xfId="4894" xr:uid="{3B7C18C8-7388-4D31-A53A-CDDC78C413EF}"/>
    <cellStyle name="Comma 2 2 7 2 2 3" xfId="3711" xr:uid="{22125D72-FDE5-4D69-A8A9-F41DCCD7C170}"/>
    <cellStyle name="Comma 2 2 7 2 3" xfId="2110" xr:uid="{F8EB0A85-8DA7-48A0-BC6A-439A06875839}"/>
    <cellStyle name="Comma 2 2 7 2 3 2" xfId="4476" xr:uid="{19E37DAB-63B8-4589-A4E4-2E22D4F1CDF8}"/>
    <cellStyle name="Comma 2 2 7 2 4" xfId="3293" xr:uid="{70659DEC-CF46-44FC-8D9C-F61148FE0875}"/>
    <cellStyle name="Comma 2 2 7 3" xfId="1134" xr:uid="{AF1E92A6-CB59-4C29-8E3A-788BAA46573B}"/>
    <cellStyle name="Comma 2 2 7 3 2" xfId="2319" xr:uid="{708D1AAF-8EA6-4ACD-A80D-6AF849899312}"/>
    <cellStyle name="Comma 2 2 7 3 2 2" xfId="4685" xr:uid="{1F8383AA-C5A1-40C5-AA5D-6A4F136AED8E}"/>
    <cellStyle name="Comma 2 2 7 3 3" xfId="3502" xr:uid="{3861D255-62B6-49CE-84DB-8F0A5F1518A0}"/>
    <cellStyle name="Comma 2 2 7 4" xfId="1727" xr:uid="{5D487FE2-0BAA-4D52-91F6-A230AA6C1F30}"/>
    <cellStyle name="Comma 2 2 7 4 2" xfId="4093" xr:uid="{1A981B49-BDCD-46D7-A4C8-F4D5C5C7B57B}"/>
    <cellStyle name="Comma 2 2 7 5" xfId="2910" xr:uid="{B47B51CC-64F3-4CE7-95C9-D50077807832}"/>
    <cellStyle name="Comma 2 2 8" xfId="226" xr:uid="{C23102A2-8E7B-4267-937B-105494B80959}"/>
    <cellStyle name="Comma 2 2 8 2" xfId="1028" xr:uid="{E70EAE9B-221B-4D1D-A39E-CBA8BA0B0D5F}"/>
    <cellStyle name="Comma 2 2 8 2 2" xfId="1448" xr:uid="{B715E945-794F-4DFD-992B-F935B003E0C7}"/>
    <cellStyle name="Comma 2 2 8 2 2 2" xfId="2632" xr:uid="{5ACFE154-B016-4B8E-84BF-FFE46380563A}"/>
    <cellStyle name="Comma 2 2 8 2 2 2 2" xfId="4998" xr:uid="{E6201264-8B04-4CB9-BD23-5560A7BA4A51}"/>
    <cellStyle name="Comma 2 2 8 2 2 3" xfId="3815" xr:uid="{A92C24CF-B425-4B6F-AC59-994009F35E37}"/>
    <cellStyle name="Comma 2 2 8 2 3" xfId="2214" xr:uid="{6FF825F4-F916-47EA-8C6F-EC7A35F6A385}"/>
    <cellStyle name="Comma 2 2 8 2 3 2" xfId="4580" xr:uid="{1E682CA1-DE01-47D8-9F42-E1459924873F}"/>
    <cellStyle name="Comma 2 2 8 2 4" xfId="3397" xr:uid="{D324B216-6B52-454E-B703-BC8B41AE1F0F}"/>
    <cellStyle name="Comma 2 2 8 3" xfId="1238" xr:uid="{2B5DD070-7042-4DFF-B02F-A335718CE94E}"/>
    <cellStyle name="Comma 2 2 8 3 2" xfId="2423" xr:uid="{6A4D3367-CD44-4D26-B4A7-E87D867CDD08}"/>
    <cellStyle name="Comma 2 2 8 3 2 2" xfId="4789" xr:uid="{751827C3-DA30-4545-A3FF-E0C8F8B0463D}"/>
    <cellStyle name="Comma 2 2 8 3 3" xfId="3606" xr:uid="{D3B8E89E-8EDE-49A8-BD12-06B26B0CB651}"/>
    <cellStyle name="Comma 2 2 8 4" xfId="1831" xr:uid="{278E3A0D-FF0D-44C2-8E98-5682BAEEBB49}"/>
    <cellStyle name="Comma 2 2 8 4 2" xfId="4197" xr:uid="{EE223676-01AB-40A9-8CC7-1D097DAAB781}"/>
    <cellStyle name="Comma 2 2 8 5" xfId="3014" xr:uid="{DD7CF252-0A3C-406B-846B-1A053673D409}"/>
    <cellStyle name="Comma 2 2 9" xfId="63" xr:uid="{47F97648-72C1-4BD6-8CEC-EFEA07FE4359}"/>
    <cellStyle name="Comma 2 2 9 2" xfId="920" xr:uid="{2BB312C8-114D-40E2-9FC7-5CA6D447379D}"/>
    <cellStyle name="Comma 2 2 9 2 2" xfId="1340" xr:uid="{37F8623A-A3E5-49AA-8B31-FB312C562AD6}"/>
    <cellStyle name="Comma 2 2 9 2 2 2" xfId="2524" xr:uid="{519E7333-43F7-468B-B206-DE77F2DC0121}"/>
    <cellStyle name="Comma 2 2 9 2 2 2 2" xfId="4890" xr:uid="{8113A069-30E5-4A63-89D2-7B9F2B2C5722}"/>
    <cellStyle name="Comma 2 2 9 2 2 3" xfId="3707" xr:uid="{385A3424-7130-429A-A8FE-9A0197659174}"/>
    <cellStyle name="Comma 2 2 9 2 3" xfId="2106" xr:uid="{AC6D14A8-2B74-4B61-95D2-E25A798B312C}"/>
    <cellStyle name="Comma 2 2 9 2 3 2" xfId="4472" xr:uid="{B00FB6CF-0EB5-495B-9EE1-5CF99B672D65}"/>
    <cellStyle name="Comma 2 2 9 2 4" xfId="3289" xr:uid="{FE3E083A-63B9-4992-A20A-5935D8A2E8F4}"/>
    <cellStyle name="Comma 2 2 9 3" xfId="1130" xr:uid="{ABFFBBAC-B60B-4254-949E-E65E7F0F3EF8}"/>
    <cellStyle name="Comma 2 2 9 3 2" xfId="2315" xr:uid="{2DA26078-2DED-45EC-8773-5D5B90B30DAA}"/>
    <cellStyle name="Comma 2 2 9 3 2 2" xfId="4681" xr:uid="{6ED573C6-1E09-4EEE-8D36-94A242639995}"/>
    <cellStyle name="Comma 2 2 9 3 3" xfId="3498" xr:uid="{37623A1D-8D8C-4DDB-8977-F686885B66E6}"/>
    <cellStyle name="Comma 2 2 9 4" xfId="1723" xr:uid="{361582C5-2B1E-4291-A8FE-9069F67E2D16}"/>
    <cellStyle name="Comma 2 2 9 4 2" xfId="4089" xr:uid="{D8FB8E77-8458-46CF-BC25-09733EA3CE50}"/>
    <cellStyle name="Comma 2 2 9 5" xfId="2906" xr:uid="{FA3358F5-5FCE-4207-8340-FEB9779041D2}"/>
    <cellStyle name="Comma 2 3" xfId="114" xr:uid="{61FAE388-EB06-48CD-BE91-A1D5AC20691D}"/>
    <cellStyle name="Comma 2 3 2" xfId="209" xr:uid="{20B1913D-9C55-4E8E-851D-759536F0C4D4}"/>
    <cellStyle name="Comma 2 3 2 2" xfId="1011" xr:uid="{0D54225A-C6A8-4B93-A2D7-FE39FECA896A}"/>
    <cellStyle name="Comma 2 3 2 2 2" xfId="1431" xr:uid="{2C62E504-6DF0-432C-B7B4-739226FC9F23}"/>
    <cellStyle name="Comma 2 3 2 2 2 2" xfId="2615" xr:uid="{0497B13E-10CD-4334-88D4-8EB1D8B3FE69}"/>
    <cellStyle name="Comma 2 3 2 2 2 2 2" xfId="4981" xr:uid="{77C4A889-B6A5-4CD2-8DFB-54F0D5977D07}"/>
    <cellStyle name="Comma 2 3 2 2 2 3" xfId="3798" xr:uid="{26605A05-E749-4E60-90CE-EC7FD90C2D58}"/>
    <cellStyle name="Comma 2 3 2 2 3" xfId="2197" xr:uid="{E6759A3B-5F1C-47DC-84D3-0AE5F8CCE1A9}"/>
    <cellStyle name="Comma 2 3 2 2 3 2" xfId="4563" xr:uid="{474F7EB4-B3CF-448C-A542-20A20E6DAB5D}"/>
    <cellStyle name="Comma 2 3 2 2 4" xfId="3380" xr:uid="{2AFAA93A-5524-4B96-80EF-FB03B90D7454}"/>
    <cellStyle name="Comma 2 3 2 3" xfId="1221" xr:uid="{D5BA2F7D-D171-4E09-94A8-640E6B635142}"/>
    <cellStyle name="Comma 2 3 2 3 2" xfId="2406" xr:uid="{BE61AFCE-CF5C-4C00-B0CE-C02D9E798910}"/>
    <cellStyle name="Comma 2 3 2 3 2 2" xfId="4772" xr:uid="{F742821D-0A27-4DF4-89A5-66388DB2EACA}"/>
    <cellStyle name="Comma 2 3 2 3 3" xfId="3589" xr:uid="{81606096-DAE7-43F9-B155-8C92F56D4FB7}"/>
    <cellStyle name="Comma 2 3 2 4" xfId="1814" xr:uid="{DE8D45E9-7F66-4F44-9A48-B018FC1C32BA}"/>
    <cellStyle name="Comma 2 3 2 4 2" xfId="4180" xr:uid="{45335582-A102-401D-95F5-0FAF524F49E8}"/>
    <cellStyle name="Comma 2 3 2 5" xfId="2997" xr:uid="{12D3D499-6A1C-433A-8067-EB92880A780D}"/>
    <cellStyle name="Comma 2 3 3" xfId="162" xr:uid="{21D2D203-C6C0-4938-A434-AF4F089AB335}"/>
    <cellStyle name="Comma 2 3 3 2" xfId="969" xr:uid="{47C98640-3B5F-467D-B3F2-83F0AACD106D}"/>
    <cellStyle name="Comma 2 3 3 2 2" xfId="1389" xr:uid="{91D72518-8EE8-4D2A-84A1-D045180F1232}"/>
    <cellStyle name="Comma 2 3 3 2 2 2" xfId="2573" xr:uid="{DB301750-60F7-4897-9560-8F9B78740E76}"/>
    <cellStyle name="Comma 2 3 3 2 2 2 2" xfId="4939" xr:uid="{22739DE8-C36F-41D6-B9C1-98D7E055139B}"/>
    <cellStyle name="Comma 2 3 3 2 2 3" xfId="3756" xr:uid="{1F55818B-EF11-4068-99CD-6C5100C6B2FE}"/>
    <cellStyle name="Comma 2 3 3 2 3" xfId="2155" xr:uid="{BD7BFCA6-390C-425D-A044-D8A485E4EF1D}"/>
    <cellStyle name="Comma 2 3 3 2 3 2" xfId="4521" xr:uid="{27811CEF-5100-4AD0-94B5-1F84B36408E5}"/>
    <cellStyle name="Comma 2 3 3 2 4" xfId="3338" xr:uid="{6D060EEA-817E-452E-B14D-AAE3BEC76D85}"/>
    <cellStyle name="Comma 2 3 3 3" xfId="1179" xr:uid="{4557F1EB-C596-44E0-8983-2F285E79A5D6}"/>
    <cellStyle name="Comma 2 3 3 3 2" xfId="2364" xr:uid="{362E1702-538F-4207-9D35-0F2B5503F05E}"/>
    <cellStyle name="Comma 2 3 3 3 2 2" xfId="4730" xr:uid="{86D3CAC2-F4EE-4476-98F9-1BE598B30DC9}"/>
    <cellStyle name="Comma 2 3 3 3 3" xfId="3547" xr:uid="{3D9DB920-12A0-4590-907F-FD33F0B5FBBB}"/>
    <cellStyle name="Comma 2 3 3 4" xfId="1772" xr:uid="{B5283AE2-6F75-4C4B-94BF-511282525201}"/>
    <cellStyle name="Comma 2 3 3 4 2" xfId="4138" xr:uid="{318864F1-DB4E-4CEB-888C-0B32632449FB}"/>
    <cellStyle name="Comma 2 3 3 5" xfId="2955" xr:uid="{3F476B1C-08CF-4A05-A61B-06BBD4150F0B}"/>
    <cellStyle name="Comma 2 3 4" xfId="942" xr:uid="{F6D2FD71-F2CB-4D3F-ABAD-E0935FFE3A95}"/>
    <cellStyle name="Comma 2 3 4 2" xfId="1362" xr:uid="{1736344D-C1A6-4A1F-B787-8A67A5E45930}"/>
    <cellStyle name="Comma 2 3 4 2 2" xfId="2546" xr:uid="{E484791D-E7D1-428E-831B-BEF3A3895122}"/>
    <cellStyle name="Comma 2 3 4 2 2 2" xfId="4912" xr:uid="{E7722BDE-2BA2-48A5-99E0-FC32FA3D8B5D}"/>
    <cellStyle name="Comma 2 3 4 2 3" xfId="3729" xr:uid="{AD622D42-7253-461D-BC3D-B2A0E727BF16}"/>
    <cellStyle name="Comma 2 3 4 3" xfId="2128" xr:uid="{5EC2DA64-610D-46C5-A8B8-EB03252147FE}"/>
    <cellStyle name="Comma 2 3 4 3 2" xfId="4494" xr:uid="{2360D320-F515-4021-A305-31FD2CE76E7F}"/>
    <cellStyle name="Comma 2 3 4 4" xfId="3311" xr:uid="{C4CF889A-99E4-43C5-A40A-2634AA663EE1}"/>
    <cellStyle name="Comma 2 3 5" xfId="1152" xr:uid="{3022395B-3449-45C0-9C78-FE05096F2FDE}"/>
    <cellStyle name="Comma 2 3 5 2" xfId="2337" xr:uid="{EBF60FAD-9353-401C-AB95-9E57D037C612}"/>
    <cellStyle name="Comma 2 3 5 2 2" xfId="4703" xr:uid="{092F758F-5E6B-4BCA-B7A5-E138E397DF7F}"/>
    <cellStyle name="Comma 2 3 5 3" xfId="3520" xr:uid="{AD28BDA8-66ED-40FC-BAC5-5129C4DD34D1}"/>
    <cellStyle name="Comma 2 3 6" xfId="1745" xr:uid="{9480638B-3AEA-4217-AD09-5288B08B2989}"/>
    <cellStyle name="Comma 2 3 6 2" xfId="4111" xr:uid="{BE7A85F8-CE5E-467C-A395-67EF0CF9E9FE}"/>
    <cellStyle name="Comma 2 3 7" xfId="2928" xr:uid="{C12A6026-5994-4DD4-8746-B74F55A5FCE3}"/>
    <cellStyle name="Comma 2 4" xfId="196" xr:uid="{04425C75-037F-46A6-A903-F3E7E8D67E98}"/>
    <cellStyle name="Comma 2 4 2" xfId="1001" xr:uid="{A7EC2D95-40D4-4C9C-AEDB-C0AEA8F04E15}"/>
    <cellStyle name="Comma 2 4 2 2" xfId="1421" xr:uid="{D7A8CA60-1D4D-4099-9399-2196B04644DA}"/>
    <cellStyle name="Comma 2 4 2 2 2" xfId="2605" xr:uid="{ECEEB19B-C403-43E5-95A4-7FEAC0348B00}"/>
    <cellStyle name="Comma 2 4 2 2 2 2" xfId="4971" xr:uid="{4FDE4F71-F6C3-474E-AA56-F27F437FB6F5}"/>
    <cellStyle name="Comma 2 4 2 2 3" xfId="3788" xr:uid="{F11CB9C4-42A9-4216-B297-242584F5C3D0}"/>
    <cellStyle name="Comma 2 4 2 3" xfId="2187" xr:uid="{DD4B9D4C-BC1D-4810-B5B2-2E7A2DAD99A7}"/>
    <cellStyle name="Comma 2 4 2 3 2" xfId="4553" xr:uid="{4E05C165-FD4A-4F06-B971-76A009D3C0BB}"/>
    <cellStyle name="Comma 2 4 2 4" xfId="3370" xr:uid="{264E79FC-EB46-44BC-8A7F-4D66CC9AB1ED}"/>
    <cellStyle name="Comma 2 4 3" xfId="1211" xr:uid="{6CD0DAA1-19DC-4C36-8399-209ED371A8BC}"/>
    <cellStyle name="Comma 2 4 3 2" xfId="2396" xr:uid="{530494E0-40F5-4EC2-B19F-B8D9FD994F47}"/>
    <cellStyle name="Comma 2 4 3 2 2" xfId="4762" xr:uid="{7EABB60A-05ED-486C-A58C-F352C0DC9F03}"/>
    <cellStyle name="Comma 2 4 3 3" xfId="3579" xr:uid="{6FEB1570-482D-4E78-AD2D-77F821ECFA00}"/>
    <cellStyle name="Comma 2 4 4" xfId="1804" xr:uid="{E8FF2D05-9EF7-4481-B337-07A3B037F3A8}"/>
    <cellStyle name="Comma 2 4 4 2" xfId="4170" xr:uid="{D0B9C9BB-338D-41C8-A88F-C31364BF94D0}"/>
    <cellStyle name="Comma 2 4 5" xfId="2987" xr:uid="{24230142-4AD3-4719-A671-EB39D5185450}"/>
    <cellStyle name="Comma 2 5" xfId="184" xr:uid="{66BD07A6-D025-408C-AF9B-147C067759A4}"/>
    <cellStyle name="Comma 2 5 2" xfId="990" xr:uid="{78E79EA3-752F-44F2-8659-26439A877CB9}"/>
    <cellStyle name="Comma 2 5 2 2" xfId="1410" xr:uid="{4783E3DF-800A-4A92-AB8A-A7B0CCA3591D}"/>
    <cellStyle name="Comma 2 5 2 2 2" xfId="2594" xr:uid="{95C1F55A-71EB-4A80-AC9C-ECBDC017AF27}"/>
    <cellStyle name="Comma 2 5 2 2 2 2" xfId="4960" xr:uid="{07D198A8-EBB1-45C9-9910-651D35C788A9}"/>
    <cellStyle name="Comma 2 5 2 2 3" xfId="3777" xr:uid="{2D489B75-5FA2-4E4A-835B-AAB250F76D21}"/>
    <cellStyle name="Comma 2 5 2 3" xfId="2176" xr:uid="{523F05C6-AAB2-4B8F-AE0B-28B897DE0796}"/>
    <cellStyle name="Comma 2 5 2 3 2" xfId="4542" xr:uid="{DB3C863E-22F4-4EC2-9C73-9C8201953858}"/>
    <cellStyle name="Comma 2 5 2 4" xfId="3359" xr:uid="{9391D361-BADD-4593-B205-64378C4869FE}"/>
    <cellStyle name="Comma 2 5 3" xfId="1200" xr:uid="{68CD6869-D24C-442B-9329-0713B720C5F4}"/>
    <cellStyle name="Comma 2 5 3 2" xfId="2385" xr:uid="{F064E51B-1D75-448C-A0AF-6F974AAA43FA}"/>
    <cellStyle name="Comma 2 5 3 2 2" xfId="4751" xr:uid="{1AA02C51-2E95-47BB-9AFB-D369C95FB534}"/>
    <cellStyle name="Comma 2 5 3 3" xfId="3568" xr:uid="{1CCF1F67-FC0A-4976-A75E-84FB42751646}"/>
    <cellStyle name="Comma 2 5 4" xfId="1793" xr:uid="{28ADBA33-7170-481E-9C7C-341898B09412}"/>
    <cellStyle name="Comma 2 5 4 2" xfId="4159" xr:uid="{1BFB31E8-EA33-468C-A14C-E4FF2B57D98E}"/>
    <cellStyle name="Comma 2 5 5" xfId="2976" xr:uid="{7023BF66-848F-473A-B757-DA1DEA213EF5}"/>
    <cellStyle name="Comma 2 6" xfId="152" xr:uid="{62FFA87D-C150-4FD6-8F4F-E9C0E3141A3D}"/>
    <cellStyle name="Comma 2 6 2" xfId="959" xr:uid="{8F8519B2-01C4-413E-8068-23FF96A1B397}"/>
    <cellStyle name="Comma 2 6 2 2" xfId="1379" xr:uid="{C11D25B1-91CD-4E7E-B1F9-8D592147DD71}"/>
    <cellStyle name="Comma 2 6 2 2 2" xfId="2563" xr:uid="{C51A5C98-672B-43FA-B180-BF877254C926}"/>
    <cellStyle name="Comma 2 6 2 2 2 2" xfId="4929" xr:uid="{541C501C-7EF4-4D17-81F4-7D450A03D6ED}"/>
    <cellStyle name="Comma 2 6 2 2 3" xfId="3746" xr:uid="{E5C380E3-6540-437E-AA9A-B6A272D3C7B1}"/>
    <cellStyle name="Comma 2 6 2 3" xfId="2145" xr:uid="{95777644-968E-492C-8632-1BAF48D84DFE}"/>
    <cellStyle name="Comma 2 6 2 3 2" xfId="4511" xr:uid="{63B06F96-65DF-4860-A3FB-0E2D363F06CA}"/>
    <cellStyle name="Comma 2 6 2 4" xfId="3328" xr:uid="{81FC1FF7-8D33-4D05-9ADD-7F08B6D0BAC8}"/>
    <cellStyle name="Comma 2 6 3" xfId="1169" xr:uid="{A444B450-2E72-4360-BBAD-E4730ACC8D2B}"/>
    <cellStyle name="Comma 2 6 3 2" xfId="2354" xr:uid="{20275112-2498-4696-B5A1-568E92AFACF7}"/>
    <cellStyle name="Comma 2 6 3 2 2" xfId="4720" xr:uid="{D6CD739E-620B-45A6-B920-A79B263F7E83}"/>
    <cellStyle name="Comma 2 6 3 3" xfId="3537" xr:uid="{C31114A3-4319-4768-99F6-D09011F2C814}"/>
    <cellStyle name="Comma 2 6 4" xfId="1762" xr:uid="{44C1A031-DCC6-457D-8A71-64653598C1AE}"/>
    <cellStyle name="Comma 2 6 4 2" xfId="4128" xr:uid="{59583FD0-2A98-4D1C-82E1-4C61B537EF3C}"/>
    <cellStyle name="Comma 2 6 5" xfId="2945" xr:uid="{C43ABE57-3533-41D4-8D09-0DCA4ED5DBA0}"/>
    <cellStyle name="Comma 2 7" xfId="84" xr:uid="{68FF14FA-32C0-4412-9A01-418C79F05F1B}"/>
    <cellStyle name="Comma 2 7 2" xfId="930" xr:uid="{06ED0986-C0FE-4C43-B6AC-3BBC467D21AB}"/>
    <cellStyle name="Comma 2 7 2 2" xfId="1350" xr:uid="{887EE388-0B56-4F62-8926-8DD9BD680CA1}"/>
    <cellStyle name="Comma 2 7 2 2 2" xfId="2534" xr:uid="{98CAC28B-1D45-46C1-8085-D08DD5AEAFB0}"/>
    <cellStyle name="Comma 2 7 2 2 2 2" xfId="4900" xr:uid="{A816D770-B168-442D-AAB4-1EA48EF52602}"/>
    <cellStyle name="Comma 2 7 2 2 3" xfId="3717" xr:uid="{34DC6141-D9F7-43F2-9DCD-9F0B551B646E}"/>
    <cellStyle name="Comma 2 7 2 3" xfId="2116" xr:uid="{FC9C179F-76BD-4234-829A-8F9A9815880F}"/>
    <cellStyle name="Comma 2 7 2 3 2" xfId="4482" xr:uid="{7ADADE2E-BADE-439F-8E09-C98FA1680DAA}"/>
    <cellStyle name="Comma 2 7 2 4" xfId="3299" xr:uid="{5DA89F80-81E5-4B6E-AD40-F5CCE6D0EAEE}"/>
    <cellStyle name="Comma 2 7 3" xfId="1140" xr:uid="{7446AED0-58FF-47E2-B6A1-6F96581A8674}"/>
    <cellStyle name="Comma 2 7 3 2" xfId="2325" xr:uid="{1231EF48-2E73-497E-9602-13CCFE6AA547}"/>
    <cellStyle name="Comma 2 7 3 2 2" xfId="4691" xr:uid="{73705203-1B28-4385-B962-492B040BAA7C}"/>
    <cellStyle name="Comma 2 7 3 3" xfId="3508" xr:uid="{34AC33B2-515E-4443-8CAC-86E3D1DF1491}"/>
    <cellStyle name="Comma 2 7 4" xfId="1733" xr:uid="{CF1C3A88-E6A4-4287-A132-FAD7471F5374}"/>
    <cellStyle name="Comma 2 7 4 2" xfId="4099" xr:uid="{AFBA94E8-FF81-4499-A1BA-F3178E3724F3}"/>
    <cellStyle name="Comma 2 7 5" xfId="2916" xr:uid="{5DA3CBE8-5885-4F65-A605-279AF35EFA72}"/>
    <cellStyle name="Comma 3" xfId="93" xr:uid="{778820F1-54C2-4A56-B700-3E784666F2F5}"/>
    <cellStyle name="Comma 3 2" xfId="133" xr:uid="{21F85D56-9C1D-49BC-A794-0FFA26E200D2}"/>
    <cellStyle name="Comma 4" xfId="94" xr:uid="{456E5C12-1C7E-49C5-BA0B-C8BA0B306B5B}"/>
    <cellStyle name="Comma 4 2" xfId="134" xr:uid="{8091119E-E6E0-460D-86D0-921429EA025F}"/>
    <cellStyle name="Comma 5" xfId="82" xr:uid="{525BCA87-03EA-4069-B71B-B05119DCD756}"/>
    <cellStyle name="Comma 5 2" xfId="131" xr:uid="{91927FFF-8701-4967-9C92-82E6B9C953C9}"/>
    <cellStyle name="Comma 6" xfId="90" xr:uid="{25B8D004-B9B9-4F15-9650-4122E9A12C8F}"/>
    <cellStyle name="Comma 6 2" xfId="132" xr:uid="{131843BB-189B-4591-80DF-7D1D0D6EB43B}"/>
    <cellStyle name="Comma 7" xfId="95" xr:uid="{E94D02A0-4BE5-4727-BB4F-0E93C8B0C811}"/>
    <cellStyle name="Comma 7 2" xfId="135" xr:uid="{91A33982-9653-42B8-8E85-2BCCAC3F7F74}"/>
    <cellStyle name="Comma 8" xfId="96" xr:uid="{D19FE2D4-67F6-4205-90FF-5F4E94AAC68A}"/>
    <cellStyle name="Comma 8 2" xfId="136" xr:uid="{FA8F2F36-92E1-4F2C-A44E-8757629F404D}"/>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Excel Built-in Normal 2" xfId="5291" xr:uid="{7E509039-312E-4DF0-AAFE-55AC2DEF2438}"/>
    <cellStyle name="Hipervínculo" xfId="58" builtinId="8"/>
    <cellStyle name="Hipervínculo 2" xfId="249" xr:uid="{B4D43234-A736-4986-8E94-8FF62AAA6A5F}"/>
    <cellStyle name="Hipervínculo 2 2" xfId="5289" xr:uid="{D3F31AF7-1F04-45E3-83A8-7829D725E6B5}"/>
    <cellStyle name="Hipervínculo 3" xfId="465" xr:uid="{7EF390A5-9C0A-4D12-AAD3-A818BC71E5C8}"/>
    <cellStyle name="Incorrecto" xfId="7" builtinId="27" customBuiltin="1"/>
    <cellStyle name="Intermitente" xfId="736" xr:uid="{D0D21CB4-E62C-4E9D-B857-353E7D2FED17}"/>
    <cellStyle name="Millares" xfId="1" builtinId="3"/>
    <cellStyle name="Millares [0]" xfId="51" builtinId="6"/>
    <cellStyle name="Millares [0] 10" xfId="98" xr:uid="{7027B8B8-83EF-420C-9FA9-78EF53089FD0}"/>
    <cellStyle name="Millares [0] 10 10" xfId="2919" xr:uid="{14F3576C-3E88-4515-B8FF-FA8535ABDF17}"/>
    <cellStyle name="Millares [0] 10 11" xfId="5364" xr:uid="{C55DAA5F-7C08-4242-A576-B317CB7666E0}"/>
    <cellStyle name="Millares [0] 10 2" xfId="601" xr:uid="{E64A32A3-0176-4929-A0FE-A465E93FAD3D}"/>
    <cellStyle name="Millares [0] 10 2 2" xfId="819" xr:uid="{92B44EE8-AE4F-4C95-BFBC-54914ADB07EF}"/>
    <cellStyle name="Millares [0] 10 2 2 2" xfId="1623" xr:uid="{A7DF8665-8BB2-4899-BEDB-371927C29047}"/>
    <cellStyle name="Millares [0] 10 2 2 2 2" xfId="2806" xr:uid="{4F51C037-8A8D-4451-AC8A-5A4925B69415}"/>
    <cellStyle name="Millares [0] 10 2 2 2 2 2" xfId="5172" xr:uid="{2D4B860D-73DB-43EB-ABF8-09E898345EF5}"/>
    <cellStyle name="Millares [0] 10 2 2 2 3" xfId="3989" xr:uid="{29AF6F38-7588-4E75-A9F9-B4254A6AE594}"/>
    <cellStyle name="Millares [0] 10 2 2 3" xfId="2005" xr:uid="{99645A1A-2512-41FA-BAD0-41FEA468804E}"/>
    <cellStyle name="Millares [0] 10 2 2 3 2" xfId="4371" xr:uid="{793F5B7C-21EB-40B6-9F14-A82FC23819FD}"/>
    <cellStyle name="Millares [0] 10 2 2 4" xfId="3188" xr:uid="{364C54D2-25DA-4397-AB25-C3DAE3F25B33}"/>
    <cellStyle name="Millares [0] 10 2 3" xfId="1088" xr:uid="{3B34BA3A-90E7-4E64-9BBB-1927EB4CA37B}"/>
    <cellStyle name="Millares [0] 10 2 3 2" xfId="1508" xr:uid="{F6BC80B2-9001-485F-8F28-D54D623C7847}"/>
    <cellStyle name="Millares [0] 10 2 3 2 2" xfId="2691" xr:uid="{D4D456DF-EAB0-44B5-A294-22EA4AA58B14}"/>
    <cellStyle name="Millares [0] 10 2 3 2 2 2" xfId="5057" xr:uid="{97CAB599-AC07-4BA7-9BA2-199871AAA804}"/>
    <cellStyle name="Millares [0] 10 2 3 2 3" xfId="3874" xr:uid="{4468D1A8-D2EB-4F72-AEA8-27E977C63280}"/>
    <cellStyle name="Millares [0] 10 2 3 3" xfId="2273" xr:uid="{522F1843-57A2-4DD6-B7EC-E91C8DA8AB84}"/>
    <cellStyle name="Millares [0] 10 2 3 3 2" xfId="4639" xr:uid="{8BF0D37C-E191-4420-A874-4750356F8ECA}"/>
    <cellStyle name="Millares [0] 10 2 3 4" xfId="3456" xr:uid="{8C492308-CFC6-40A2-940A-2B6378224612}"/>
    <cellStyle name="Millares [0] 10 2 4" xfId="1298" xr:uid="{1B5EE1C2-A2D9-47FC-BF4E-5D87D1581E3E}"/>
    <cellStyle name="Millares [0] 10 2 4 2" xfId="2482" xr:uid="{43F8A388-83E2-4815-8B66-54044F8FDC2B}"/>
    <cellStyle name="Millares [0] 10 2 4 2 2" xfId="4848" xr:uid="{258FD3A9-2710-4C18-8940-AACDE986DB1E}"/>
    <cellStyle name="Millares [0] 10 2 4 3" xfId="3665" xr:uid="{9AD4457F-8597-45BE-9339-1D72C2A3A73C}"/>
    <cellStyle name="Millares [0] 10 2 5" xfId="1890" xr:uid="{81D6F361-8C69-471D-8250-C2BCC0844C8D}"/>
    <cellStyle name="Millares [0] 10 2 5 2" xfId="4256" xr:uid="{2D07E0A9-E403-4769-8367-9CA3C4EDBE31}"/>
    <cellStyle name="Millares [0] 10 2 6" xfId="3073" xr:uid="{64E16E8A-9708-4FD4-ABC6-DED0823A120E}"/>
    <cellStyle name="Millares [0] 10 3" xfId="355" xr:uid="{DE50EF16-5586-4B49-BFD3-D5B5444AFC70}"/>
    <cellStyle name="Millares [0] 10 3 2" xfId="847" xr:uid="{7C690D8C-374B-4A56-9C43-781CB5F1C871}"/>
    <cellStyle name="Millares [0] 10 3 2 2" xfId="1651" xr:uid="{3BAA2534-829C-4E8D-B336-CB2670DF2366}"/>
    <cellStyle name="Millares [0] 10 3 2 2 2" xfId="2834" xr:uid="{D63B4AE7-7EF9-4875-B3C8-94A0C3261E5B}"/>
    <cellStyle name="Millares [0] 10 3 2 2 2 2" xfId="5200" xr:uid="{C9024642-7093-41C3-9894-B425C47EBC3C}"/>
    <cellStyle name="Millares [0] 10 3 2 2 3" xfId="4017" xr:uid="{AEB64CDD-ADCE-4924-8C55-AEE5A227C7AC}"/>
    <cellStyle name="Millares [0] 10 3 2 3" xfId="2033" xr:uid="{242AC1CC-0E47-44B3-99FF-EA261617AFB5}"/>
    <cellStyle name="Millares [0] 10 3 2 3 2" xfId="4399" xr:uid="{120C885F-BCA5-45D7-A0B5-884B047D2760}"/>
    <cellStyle name="Millares [0] 10 3 2 4" xfId="3216" xr:uid="{D1ED111A-5E30-4F8B-AB3B-A54BB4590620}"/>
    <cellStyle name="Millares [0] 10 3 3" xfId="1053" xr:uid="{DD1F4248-4760-4133-9E74-49AEAE268702}"/>
    <cellStyle name="Millares [0] 10 3 3 2" xfId="1473" xr:uid="{85470DB8-C8C7-4C70-B399-2B144C758BF9}"/>
    <cellStyle name="Millares [0] 10 3 3 2 2" xfId="2656" xr:uid="{92CCDD4D-EC27-45C6-9CC0-0630F3A5F7F2}"/>
    <cellStyle name="Millares [0] 10 3 3 2 2 2" xfId="5022" xr:uid="{189E7861-C2C8-4D58-80D6-E37C0D3A8B66}"/>
    <cellStyle name="Millares [0] 10 3 3 2 3" xfId="3839" xr:uid="{971F26D0-8EE6-46B9-A388-CB4A49FB0B4C}"/>
    <cellStyle name="Millares [0] 10 3 3 3" xfId="2238" xr:uid="{6A712704-AACE-4A2C-8F48-B194064B5523}"/>
    <cellStyle name="Millares [0] 10 3 3 3 2" xfId="4604" xr:uid="{B96D4A74-6E3E-4456-BDFB-6FAC78356338}"/>
    <cellStyle name="Millares [0] 10 3 3 4" xfId="3421" xr:uid="{7EDBAC4E-D543-4D31-8094-EC950E0AE170}"/>
    <cellStyle name="Millares [0] 10 3 4" xfId="1263" xr:uid="{5002BFF4-1E43-46D8-B08C-1F383D9F8313}"/>
    <cellStyle name="Millares [0] 10 3 4 2" xfId="2447" xr:uid="{87824429-A5CC-4B28-8F3B-3D3D310DB6E3}"/>
    <cellStyle name="Millares [0] 10 3 4 2 2" xfId="4813" xr:uid="{9FA3262C-D35F-44FF-87E2-DBE594D28A60}"/>
    <cellStyle name="Millares [0] 10 3 4 3" xfId="3630" xr:uid="{8DD5CB93-223F-452C-AC52-7B3C9807D2BC}"/>
    <cellStyle name="Millares [0] 10 3 5" xfId="1855" xr:uid="{D76E9FD5-FD8E-4CB7-90D0-FAB58040C8A3}"/>
    <cellStyle name="Millares [0] 10 3 5 2" xfId="4221" xr:uid="{2B00AA20-442D-4838-92E7-BFD40EA32373}"/>
    <cellStyle name="Millares [0] 10 3 6" xfId="3038" xr:uid="{AC1E9289-5AA0-43EE-BCB6-1F5ABA10E506}"/>
    <cellStyle name="Millares [0] 10 4" xfId="759" xr:uid="{E6C24EA8-C75C-4DEC-A6AC-813D817338A4}"/>
    <cellStyle name="Millares [0] 10 4 2" xfId="875" xr:uid="{6D7221DF-FDDD-4813-BBD5-0CB79BB2F73D}"/>
    <cellStyle name="Millares [0] 10 4 2 2" xfId="1679" xr:uid="{0943D2E5-4692-486A-A59D-1CCCFD1993D4}"/>
    <cellStyle name="Millares [0] 10 4 2 2 2" xfId="2862" xr:uid="{9C7841AA-CE47-4B89-96A6-0218A0756048}"/>
    <cellStyle name="Millares [0] 10 4 2 2 2 2" xfId="5228" xr:uid="{F0598A73-F4CA-4513-A13A-82D4D9AF22DD}"/>
    <cellStyle name="Millares [0] 10 4 2 2 3" xfId="4045" xr:uid="{D9E3D6B4-9909-49DD-B8E5-1F2AF6FB8AC1}"/>
    <cellStyle name="Millares [0] 10 4 2 3" xfId="2061" xr:uid="{1847D867-0FE4-4D1D-ABC9-845858D31463}"/>
    <cellStyle name="Millares [0] 10 4 2 3 2" xfId="4427" xr:uid="{F16C9FA4-EE6A-40EC-9C62-D94FD17C0526}"/>
    <cellStyle name="Millares [0] 10 4 2 4" xfId="3244" xr:uid="{33CE0218-35FD-4473-99B0-B620D6885A61}"/>
    <cellStyle name="Millares [0] 10 4 3" xfId="1563" xr:uid="{BF835C62-DA53-479E-B8E0-5262851EDFE1}"/>
    <cellStyle name="Millares [0] 10 4 3 2" xfId="2746" xr:uid="{F917C7AD-832E-4F0B-BCEE-80603AEF09E2}"/>
    <cellStyle name="Millares [0] 10 4 3 2 2" xfId="5112" xr:uid="{5877E8C8-0AC2-4E01-AD28-7EC78C9AE7B3}"/>
    <cellStyle name="Millares [0] 10 4 3 3" xfId="3929" xr:uid="{EB947792-FB9D-4496-BA94-0E28CFF2CABA}"/>
    <cellStyle name="Millares [0] 10 4 4" xfId="1945" xr:uid="{9A0E0BD0-3157-457F-82C6-51AEC2E5DFA5}"/>
    <cellStyle name="Millares [0] 10 4 4 2" xfId="4311" xr:uid="{DE80CF8F-3672-4812-BF54-D6B20935F30C}"/>
    <cellStyle name="Millares [0] 10 4 5" xfId="3128" xr:uid="{EAFE6392-4216-4AA6-BEFF-56326675F728}"/>
    <cellStyle name="Millares [0] 10 5" xfId="903" xr:uid="{B4107C85-D2F1-45B4-A56A-3619FE764DB5}"/>
    <cellStyle name="Millares [0] 10 5 2" xfId="1707" xr:uid="{3EE4FF8A-F6F3-489E-B914-0C7507974C51}"/>
    <cellStyle name="Millares [0] 10 5 2 2" xfId="2890" xr:uid="{222E9E42-2934-4282-B5C3-85B1F00B41FB}"/>
    <cellStyle name="Millares [0] 10 5 2 2 2" xfId="5256" xr:uid="{F5DB30EC-9228-4BDE-B06F-A3FC07F1D9E0}"/>
    <cellStyle name="Millares [0] 10 5 2 3" xfId="4073" xr:uid="{A8ECABA1-B199-479F-97EE-E4A5B550448A}"/>
    <cellStyle name="Millares [0] 10 5 3" xfId="2089" xr:uid="{212C70B2-188D-46A1-9714-6B113FBBCD45}"/>
    <cellStyle name="Millares [0] 10 5 3 2" xfId="4455" xr:uid="{01679D4E-3C8B-4593-BDB1-822C0478847D}"/>
    <cellStyle name="Millares [0] 10 5 4" xfId="3272" xr:uid="{A5E1F638-32E6-4D83-B993-6556099873E4}"/>
    <cellStyle name="Millares [0] 10 6" xfId="791" xr:uid="{E93D22C7-874F-4EC4-93AA-FAF00704848F}"/>
    <cellStyle name="Millares [0] 10 6 2" xfId="1595" xr:uid="{85129007-34BD-4548-A81F-95764F2D6850}"/>
    <cellStyle name="Millares [0] 10 6 2 2" xfId="2778" xr:uid="{E7B78A41-FDF2-453A-A4AA-665B3BF09C54}"/>
    <cellStyle name="Millares [0] 10 6 2 2 2" xfId="5144" xr:uid="{67C96103-3C3D-4B83-B96B-1E695FF46580}"/>
    <cellStyle name="Millares [0] 10 6 2 3" xfId="3961" xr:uid="{E2327486-ADDF-443C-B69C-5E88847696E5}"/>
    <cellStyle name="Millares [0] 10 6 3" xfId="1977" xr:uid="{E2867334-ACED-4319-8E50-2B5698D6FFBD}"/>
    <cellStyle name="Millares [0] 10 6 3 2" xfId="4343" xr:uid="{A6CE2327-FD63-4A71-8752-AD9EE6DAAF80}"/>
    <cellStyle name="Millares [0] 10 6 4" xfId="3160" xr:uid="{FCA11D6E-004C-4FDF-805D-AF1D0B1C3ADC}"/>
    <cellStyle name="Millares [0] 10 7" xfId="933" xr:uid="{27BFE6F3-39EB-4266-A202-8B417356BEE1}"/>
    <cellStyle name="Millares [0] 10 7 2" xfId="1353" xr:uid="{43489AFA-1047-4E45-AD20-AB091DBD991C}"/>
    <cellStyle name="Millares [0] 10 7 2 2" xfId="2537" xr:uid="{083F0AC9-79E6-4304-8253-49A5584DBBAE}"/>
    <cellStyle name="Millares [0] 10 7 2 2 2" xfId="4903" xr:uid="{6BF37749-B7F5-4EA5-8B77-62DE7F3A9A11}"/>
    <cellStyle name="Millares [0] 10 7 2 3" xfId="3720" xr:uid="{9B5AE57C-01DB-42B4-82D2-AF85CB36A6FA}"/>
    <cellStyle name="Millares [0] 10 7 3" xfId="2119" xr:uid="{3FF36850-2423-4A4E-B2C5-F5B14B6E0908}"/>
    <cellStyle name="Millares [0] 10 7 3 2" xfId="4485" xr:uid="{BC96D322-8B93-4C1D-B612-8EA6FDD4C2B2}"/>
    <cellStyle name="Millares [0] 10 7 4" xfId="3302" xr:uid="{75568AA6-3FAD-4A01-BCA5-F7BB490F49CA}"/>
    <cellStyle name="Millares [0] 10 8" xfId="1143" xr:uid="{22AACD40-5C6B-422F-BC6C-7D7C51B56A97}"/>
    <cellStyle name="Millares [0] 10 8 2" xfId="2328" xr:uid="{9AF21C84-D7E6-4A3A-AACD-3C5DA281142F}"/>
    <cellStyle name="Millares [0] 10 8 2 2" xfId="4694" xr:uid="{DB959975-7168-413B-9E6A-BE43DF8B1789}"/>
    <cellStyle name="Millares [0] 10 8 3" xfId="3511" xr:uid="{B6C592EE-3925-4EBC-A96B-6B2BE587EC20}"/>
    <cellStyle name="Millares [0] 10 9" xfId="1736" xr:uid="{7429AF70-3376-492D-8518-75EBB3C75A75}"/>
    <cellStyle name="Millares [0] 10 9 2" xfId="4102" xr:uid="{5360967C-3BCA-4FFA-8385-7617317E5704}"/>
    <cellStyle name="Millares [0] 11" xfId="70" xr:uid="{918926A1-D1AD-4499-A95D-5E9633C87512}"/>
    <cellStyle name="Millares [0] 11 10" xfId="2912" xr:uid="{26F1BC8D-7CE6-472F-961A-3D85BE4BCB2B}"/>
    <cellStyle name="Millares [0] 11 11" xfId="5389" xr:uid="{96F2097B-CD16-486A-87C4-EA55831E816A}"/>
    <cellStyle name="Millares [0] 11 2" xfId="626" xr:uid="{949E536D-2404-4C5F-9D32-CC64492F8AF5}"/>
    <cellStyle name="Millares [0] 11 2 2" xfId="821" xr:uid="{E31540B6-C07B-4892-9A81-E566F1B08E83}"/>
    <cellStyle name="Millares [0] 11 2 2 2" xfId="1625" xr:uid="{6B6DBA2B-D20E-433B-93EB-FFADE8E22F48}"/>
    <cellStyle name="Millares [0] 11 2 2 2 2" xfId="2808" xr:uid="{CD898161-9A4A-40AD-B180-64A840B58735}"/>
    <cellStyle name="Millares [0] 11 2 2 2 2 2" xfId="5174" xr:uid="{908000E7-FEE2-4C6E-B9CF-B0D5CC723B4B}"/>
    <cellStyle name="Millares [0] 11 2 2 2 3" xfId="3991" xr:uid="{2D48B336-EAA5-4A23-895A-5DD7D9F35291}"/>
    <cellStyle name="Millares [0] 11 2 2 3" xfId="2007" xr:uid="{DF6C1A34-D5FE-4016-B451-8AFDE4E1D4CE}"/>
    <cellStyle name="Millares [0] 11 2 2 3 2" xfId="4373" xr:uid="{0B6D4B60-0618-4453-ABB1-D70E64FF15C5}"/>
    <cellStyle name="Millares [0] 11 2 2 4" xfId="3190" xr:uid="{64769943-0A19-4770-A3CD-C244E6CD7D66}"/>
    <cellStyle name="Millares [0] 11 2 3" xfId="1091" xr:uid="{BDA52AEC-3882-4516-BA6D-90BA91557B4B}"/>
    <cellStyle name="Millares [0] 11 2 3 2" xfId="1511" xr:uid="{814D9F4F-26AE-4984-B43D-8F4B7A4300F0}"/>
    <cellStyle name="Millares [0] 11 2 3 2 2" xfId="2694" xr:uid="{4654DE9E-231A-4A61-A3CC-A0AD6340C8C4}"/>
    <cellStyle name="Millares [0] 11 2 3 2 2 2" xfId="5060" xr:uid="{38BEE2F7-84FD-41BE-B473-7E2C54BE84A4}"/>
    <cellStyle name="Millares [0] 11 2 3 2 3" xfId="3877" xr:uid="{5AFBBBEA-A0D1-417F-8345-CBFF94DF48CF}"/>
    <cellStyle name="Millares [0] 11 2 3 3" xfId="2276" xr:uid="{9446A117-6CA3-4D96-A0C8-A090B22A3672}"/>
    <cellStyle name="Millares [0] 11 2 3 3 2" xfId="4642" xr:uid="{DF1D53E2-8642-4D3B-8A3B-681CD967CAD9}"/>
    <cellStyle name="Millares [0] 11 2 3 4" xfId="3459" xr:uid="{3DC622E9-BD9F-4EA4-9B07-6686E186CE16}"/>
    <cellStyle name="Millares [0] 11 2 4" xfId="1301" xr:uid="{DAC62614-200B-40FF-BAAB-6FD1747F7CBA}"/>
    <cellStyle name="Millares [0] 11 2 4 2" xfId="2485" xr:uid="{4D34D503-F7DA-45C1-BF85-0477F3745EFE}"/>
    <cellStyle name="Millares [0] 11 2 4 2 2" xfId="4851" xr:uid="{2568DC13-6439-455A-93B4-4C604E1A0D1C}"/>
    <cellStyle name="Millares [0] 11 2 4 3" xfId="3668" xr:uid="{1B576765-7907-45A3-B208-06145D049008}"/>
    <cellStyle name="Millares [0] 11 2 5" xfId="1893" xr:uid="{20050ADD-BB10-467A-8F3A-ECE928926ECF}"/>
    <cellStyle name="Millares [0] 11 2 5 2" xfId="4259" xr:uid="{56CE8038-CDAB-4A77-AB3B-A0650A20B2CC}"/>
    <cellStyle name="Millares [0] 11 2 6" xfId="3076" xr:uid="{72A40A9F-4A31-4797-8145-40C13CEC955D}"/>
    <cellStyle name="Millares [0] 11 3" xfId="379" xr:uid="{A976A1BA-CF11-4B59-9B4E-48022725DC2D}"/>
    <cellStyle name="Millares [0] 11 3 2" xfId="849" xr:uid="{5AB4A4AB-AC9C-4553-B265-DCAAD2AF59A2}"/>
    <cellStyle name="Millares [0] 11 3 2 2" xfId="1653" xr:uid="{A05B6A51-4D59-45E3-BEE1-448016A0DFE1}"/>
    <cellStyle name="Millares [0] 11 3 2 2 2" xfId="2836" xr:uid="{C8AC7737-BC4A-4191-9352-A1D303E7B92C}"/>
    <cellStyle name="Millares [0] 11 3 2 2 2 2" xfId="5202" xr:uid="{4A3D4480-3BF8-4B66-ABAB-96B8B3422B28}"/>
    <cellStyle name="Millares [0] 11 3 2 2 3" xfId="4019" xr:uid="{8BA16BF2-A3D0-4495-84F5-DD7C9DCF90E2}"/>
    <cellStyle name="Millares [0] 11 3 2 3" xfId="2035" xr:uid="{666C9AE3-D88C-46A2-979E-8F3A25DCD4C7}"/>
    <cellStyle name="Millares [0] 11 3 2 3 2" xfId="4401" xr:uid="{45EFEA36-5ECA-4D25-986E-259435AE3E55}"/>
    <cellStyle name="Millares [0] 11 3 2 4" xfId="3218" xr:uid="{B804EF71-14F7-421D-A81D-FC2F2A0CFF5A}"/>
    <cellStyle name="Millares [0] 11 3 3" xfId="1056" xr:uid="{FF91A015-C5F9-4C7E-9BA9-DE92D4CB58A4}"/>
    <cellStyle name="Millares [0] 11 3 3 2" xfId="1476" xr:uid="{A5B588F1-A13C-4143-81D6-B095946CA105}"/>
    <cellStyle name="Millares [0] 11 3 3 2 2" xfId="2659" xr:uid="{7203E448-3D9E-489A-901A-8D2523FC9EEE}"/>
    <cellStyle name="Millares [0] 11 3 3 2 2 2" xfId="5025" xr:uid="{43416B9A-A68D-43D8-B303-F6F71FE63CE2}"/>
    <cellStyle name="Millares [0] 11 3 3 2 3" xfId="3842" xr:uid="{20269B42-86DB-43D1-94F9-3C18E7073044}"/>
    <cellStyle name="Millares [0] 11 3 3 3" xfId="2241" xr:uid="{09747E48-5D57-4436-814F-2D0276EC149F}"/>
    <cellStyle name="Millares [0] 11 3 3 3 2" xfId="4607" xr:uid="{C85C571E-E327-4C68-BF9A-95DDC8B7332B}"/>
    <cellStyle name="Millares [0] 11 3 3 4" xfId="3424" xr:uid="{71432C8E-1128-41D9-963F-5517DB5F4B36}"/>
    <cellStyle name="Millares [0] 11 3 4" xfId="1266" xr:uid="{AA5E6FE2-3F16-46F9-9386-83A44103A874}"/>
    <cellStyle name="Millares [0] 11 3 4 2" xfId="2450" xr:uid="{18E117AE-022C-4C3E-B2D7-06E69AE8ECC9}"/>
    <cellStyle name="Millares [0] 11 3 4 2 2" xfId="4816" xr:uid="{7E3355A8-37B5-4FE7-8212-D990FCC70589}"/>
    <cellStyle name="Millares [0] 11 3 4 3" xfId="3633" xr:uid="{5B5952D3-0B81-4C0B-940E-8A116F239EC0}"/>
    <cellStyle name="Millares [0] 11 3 5" xfId="1858" xr:uid="{76605F60-7A2A-41A1-821B-8976BE86E99E}"/>
    <cellStyle name="Millares [0] 11 3 5 2" xfId="4224" xr:uid="{0B9A636A-DBB2-46B4-A0A9-FAF88F14D59D}"/>
    <cellStyle name="Millares [0] 11 3 6" xfId="3041" xr:uid="{2C665923-30B9-4BFD-946E-13B3E429F721}"/>
    <cellStyle name="Millares [0] 11 4" xfId="762" xr:uid="{ED0FDE98-F863-44D6-B2CD-022892A4419A}"/>
    <cellStyle name="Millares [0] 11 4 2" xfId="877" xr:uid="{122D4550-F24F-4A50-A96A-EA929E69CDD3}"/>
    <cellStyle name="Millares [0] 11 4 2 2" xfId="1681" xr:uid="{A463238E-1F63-487C-9D40-4498B50A1E41}"/>
    <cellStyle name="Millares [0] 11 4 2 2 2" xfId="2864" xr:uid="{260741B0-BF80-4DA0-BF0E-8FFFB29E78FF}"/>
    <cellStyle name="Millares [0] 11 4 2 2 2 2" xfId="5230" xr:uid="{B57968AE-4EF7-4C87-A228-E2C1B4D35F46}"/>
    <cellStyle name="Millares [0] 11 4 2 2 3" xfId="4047" xr:uid="{89FE9710-6A7B-4460-900F-7444BB6285B0}"/>
    <cellStyle name="Millares [0] 11 4 2 3" xfId="2063" xr:uid="{CC2AD004-1DC6-4641-B50F-F016A4D7DDE3}"/>
    <cellStyle name="Millares [0] 11 4 2 3 2" xfId="4429" xr:uid="{E1705C9F-537B-4775-92AE-9814233F8C78}"/>
    <cellStyle name="Millares [0] 11 4 2 4" xfId="3246" xr:uid="{BABAC64A-EBD9-4A3F-AEDF-7C50F585C84E}"/>
    <cellStyle name="Millares [0] 11 4 3" xfId="1566" xr:uid="{1BF5C013-C419-4C96-8189-26C3420DF49A}"/>
    <cellStyle name="Millares [0] 11 4 3 2" xfId="2749" xr:uid="{4C19914E-E432-4B96-AEBF-15B13E809885}"/>
    <cellStyle name="Millares [0] 11 4 3 2 2" xfId="5115" xr:uid="{89C1FD79-B895-405A-B74A-8C5925F586F0}"/>
    <cellStyle name="Millares [0] 11 4 3 3" xfId="3932" xr:uid="{8C8319E3-ABAD-4E19-8E7C-64B2F22F682A}"/>
    <cellStyle name="Millares [0] 11 4 4" xfId="1948" xr:uid="{7AD78782-4ADD-4F4A-8150-B0616D6C183E}"/>
    <cellStyle name="Millares [0] 11 4 4 2" xfId="4314" xr:uid="{CD7AAC21-1C15-4736-8937-4A90CD069F40}"/>
    <cellStyle name="Millares [0] 11 4 5" xfId="3131" xr:uid="{30D459FA-A23A-4557-B9B6-CA7F3D833D3B}"/>
    <cellStyle name="Millares [0] 11 5" xfId="905" xr:uid="{7066B433-2706-4B82-AEC5-B57A24E543CE}"/>
    <cellStyle name="Millares [0] 11 5 2" xfId="1709" xr:uid="{15B05FFE-6D30-48CB-BFE5-129CD290169D}"/>
    <cellStyle name="Millares [0] 11 5 2 2" xfId="2892" xr:uid="{84CF428F-3A72-413F-A70C-928D94157F53}"/>
    <cellStyle name="Millares [0] 11 5 2 2 2" xfId="5258" xr:uid="{648C43B1-BF11-47C6-839B-B22EF294DBC9}"/>
    <cellStyle name="Millares [0] 11 5 2 3" xfId="4075" xr:uid="{EF923211-DCEC-46A7-A387-D51182C9B63A}"/>
    <cellStyle name="Millares [0] 11 5 3" xfId="2091" xr:uid="{58C07923-8574-41A5-A19D-48995132B058}"/>
    <cellStyle name="Millares [0] 11 5 3 2" xfId="4457" xr:uid="{7BD44307-8FB9-407F-BC20-9849133BAE80}"/>
    <cellStyle name="Millares [0] 11 5 4" xfId="3274" xr:uid="{5B1BB232-9A44-4FCF-8FE4-830F55ABCAD9}"/>
    <cellStyle name="Millares [0] 11 6" xfId="793" xr:uid="{4BA3A80E-E6DD-4A00-B4FE-56B0A86972BA}"/>
    <cellStyle name="Millares [0] 11 6 2" xfId="1597" xr:uid="{1F74CCA2-1AFA-4183-A45D-2DDF2032DEAF}"/>
    <cellStyle name="Millares [0] 11 6 2 2" xfId="2780" xr:uid="{EDC381A8-D6CA-4A8B-AA92-BD4EC4A8234E}"/>
    <cellStyle name="Millares [0] 11 6 2 2 2" xfId="5146" xr:uid="{B9625AA1-29BC-4619-878A-B7594F6459E7}"/>
    <cellStyle name="Millares [0] 11 6 2 3" xfId="3963" xr:uid="{A6AAC13C-64A9-443B-BF52-C15A5F4BB550}"/>
    <cellStyle name="Millares [0] 11 6 3" xfId="1979" xr:uid="{F375B3F2-8625-4CEF-98E8-0308D0C5F116}"/>
    <cellStyle name="Millares [0] 11 6 3 2" xfId="4345" xr:uid="{DEF406B3-E401-441D-97E7-85AC315F72C1}"/>
    <cellStyle name="Millares [0] 11 6 4" xfId="3162" xr:uid="{00FD60B0-0C4C-4F2E-86C7-2FDDF02C4943}"/>
    <cellStyle name="Millares [0] 11 7" xfId="926" xr:uid="{0B5E91CE-99A7-480F-8A12-CE65D3B74BFA}"/>
    <cellStyle name="Millares [0] 11 7 2" xfId="1346" xr:uid="{A5BA0060-6BDD-49FC-8061-A84D3BEA9B80}"/>
    <cellStyle name="Millares [0] 11 7 2 2" xfId="2530" xr:uid="{1D9286CE-20D7-4B2D-A271-841990C7C84F}"/>
    <cellStyle name="Millares [0] 11 7 2 2 2" xfId="4896" xr:uid="{5A0F9E1D-5461-4A98-9D7D-43269ECF6F20}"/>
    <cellStyle name="Millares [0] 11 7 2 3" xfId="3713" xr:uid="{1B1CC5D7-B3FA-46DB-BEB7-9850389BDDC6}"/>
    <cellStyle name="Millares [0] 11 7 3" xfId="2112" xr:uid="{5AF92B56-EEA6-4C16-85B5-26CA104A7A68}"/>
    <cellStyle name="Millares [0] 11 7 3 2" xfId="4478" xr:uid="{A0C31A39-EB91-4520-9933-2A8A212E3487}"/>
    <cellStyle name="Millares [0] 11 7 4" xfId="3295" xr:uid="{E75BE5F1-9BAE-4BBF-9689-AC898D47D5A7}"/>
    <cellStyle name="Millares [0] 11 8" xfId="1136" xr:uid="{843C0DE1-A544-4565-BE6C-DEDFBE1480F7}"/>
    <cellStyle name="Millares [0] 11 8 2" xfId="2321" xr:uid="{98F3AD79-F4F2-48F1-BBEE-FB1503DF31FA}"/>
    <cellStyle name="Millares [0] 11 8 2 2" xfId="4687" xr:uid="{2FBA5C03-9A66-41F2-A6E5-EE0A06CEF1FA}"/>
    <cellStyle name="Millares [0] 11 8 3" xfId="3504" xr:uid="{1B8EBAFE-C484-4859-82D6-18B7AA885D06}"/>
    <cellStyle name="Millares [0] 11 9" xfId="1729" xr:uid="{3D646757-70FC-4E17-956A-76EB977E3A6B}"/>
    <cellStyle name="Millares [0] 11 9 2" xfId="4095" xr:uid="{9AB0C130-34BB-4039-AB68-59A0A221B824}"/>
    <cellStyle name="Millares [0] 12" xfId="65" xr:uid="{393FBA3E-7033-4589-A4F4-B647B0487923}"/>
    <cellStyle name="Millares [0] 12 10" xfId="2908" xr:uid="{8273D30A-4DD2-4261-97CA-897DA58ED815}"/>
    <cellStyle name="Millares [0] 12 11" xfId="5414" xr:uid="{900A632E-79E9-4E66-8E05-63ADB34D8477}"/>
    <cellStyle name="Millares [0] 12 2" xfId="650" xr:uid="{71E61709-918C-432D-A64E-274277F0947F}"/>
    <cellStyle name="Millares [0] 12 2 2" xfId="823" xr:uid="{C8AAF3F7-974B-4AA3-8F96-2E6FC77A4984}"/>
    <cellStyle name="Millares [0] 12 2 2 2" xfId="1627" xr:uid="{F8CB4285-2BD6-4960-B8D0-DCD6891BC3C1}"/>
    <cellStyle name="Millares [0] 12 2 2 2 2" xfId="2810" xr:uid="{864F7344-C755-4C58-A091-1BC2E86E7119}"/>
    <cellStyle name="Millares [0] 12 2 2 2 2 2" xfId="5176" xr:uid="{D3A9238C-33B7-4D9A-8AED-11F0B93EC20D}"/>
    <cellStyle name="Millares [0] 12 2 2 2 3" xfId="3993" xr:uid="{B5AB307E-B94C-4B16-A4FB-00F398939014}"/>
    <cellStyle name="Millares [0] 12 2 2 3" xfId="2009" xr:uid="{DEA791FE-5C9B-415B-B332-AEB503011762}"/>
    <cellStyle name="Millares [0] 12 2 2 3 2" xfId="4375" xr:uid="{050EB6F2-D55F-4F38-A37C-C98D4EC1749C}"/>
    <cellStyle name="Millares [0] 12 2 2 4" xfId="3192" xr:uid="{326D651A-49DA-4F28-A128-E174C91BA99C}"/>
    <cellStyle name="Millares [0] 12 2 3" xfId="1094" xr:uid="{4CD1CCFB-1456-43E0-BEB6-24C803F5F122}"/>
    <cellStyle name="Millares [0] 12 2 3 2" xfId="1514" xr:uid="{029C1E88-8EDD-449B-A7DB-4B3C94B4F44F}"/>
    <cellStyle name="Millares [0] 12 2 3 2 2" xfId="2697" xr:uid="{CBC4FF8A-1AA9-42AB-8711-594476883F55}"/>
    <cellStyle name="Millares [0] 12 2 3 2 2 2" xfId="5063" xr:uid="{03C4D1EF-1E93-42D2-8534-D03D5B92F976}"/>
    <cellStyle name="Millares [0] 12 2 3 2 3" xfId="3880" xr:uid="{D4AFFE76-E9DE-48B2-B600-C66EF68F1092}"/>
    <cellStyle name="Millares [0] 12 2 3 3" xfId="2279" xr:uid="{916FB29B-6390-4F75-90F0-25B11A9883DC}"/>
    <cellStyle name="Millares [0] 12 2 3 3 2" xfId="4645" xr:uid="{FC99FBCC-7D76-42BD-90A2-DE127FA7C243}"/>
    <cellStyle name="Millares [0] 12 2 3 4" xfId="3462" xr:uid="{6A9A374E-88E6-4E50-948C-CFEC49AF03DA}"/>
    <cellStyle name="Millares [0] 12 2 4" xfId="1304" xr:uid="{5E1F710E-E440-4C93-89DE-DEFF0156A900}"/>
    <cellStyle name="Millares [0] 12 2 4 2" xfId="2488" xr:uid="{C0030C09-6885-4CF7-87C5-309C94334207}"/>
    <cellStyle name="Millares [0] 12 2 4 2 2" xfId="4854" xr:uid="{EDB4811E-C88D-4DA2-A6D3-F164D1E588F4}"/>
    <cellStyle name="Millares [0] 12 2 4 3" xfId="3671" xr:uid="{B6EC69FD-2CDE-4CB0-AA25-312728445767}"/>
    <cellStyle name="Millares [0] 12 2 5" xfId="1896" xr:uid="{9DF5EF86-0E69-4421-8410-EE3D58FA1A8C}"/>
    <cellStyle name="Millares [0] 12 2 5 2" xfId="4262" xr:uid="{80BC0EE7-3710-448A-BC87-93FF3C8E8B2F}"/>
    <cellStyle name="Millares [0] 12 2 6" xfId="3079" xr:uid="{DC30F34E-3890-4DBC-9E17-995EA12A236E}"/>
    <cellStyle name="Millares [0] 12 3" xfId="403" xr:uid="{1937421F-E474-4514-8BF5-AF1CB9F1524B}"/>
    <cellStyle name="Millares [0] 12 3 2" xfId="851" xr:uid="{E2C612C6-82FE-431A-B480-38B5D231C751}"/>
    <cellStyle name="Millares [0] 12 3 2 2" xfId="1655" xr:uid="{916552B5-4AB1-47E4-96E5-66FB5DCE414F}"/>
    <cellStyle name="Millares [0] 12 3 2 2 2" xfId="2838" xr:uid="{3E362A39-FABB-4450-A923-9FFF65EF9BFA}"/>
    <cellStyle name="Millares [0] 12 3 2 2 2 2" xfId="5204" xr:uid="{7EDFD645-F722-4852-BB73-F421B39AE5BB}"/>
    <cellStyle name="Millares [0] 12 3 2 2 3" xfId="4021" xr:uid="{C496C0A5-36E8-4ACF-98A5-475364AA6B0A}"/>
    <cellStyle name="Millares [0] 12 3 2 3" xfId="2037" xr:uid="{82B5D0D1-2746-45C7-86AD-B83B4D2A1446}"/>
    <cellStyle name="Millares [0] 12 3 2 3 2" xfId="4403" xr:uid="{FF873167-F6E8-4F15-A8FB-3833319FB804}"/>
    <cellStyle name="Millares [0] 12 3 2 4" xfId="3220" xr:uid="{45245632-FFE3-4FE0-89BD-3612B23B8B1F}"/>
    <cellStyle name="Millares [0] 12 3 3" xfId="1059" xr:uid="{7F06ED08-53D3-4FFD-BEAD-280A6347ED07}"/>
    <cellStyle name="Millares [0] 12 3 3 2" xfId="1479" xr:uid="{0A527529-BF93-4947-A31E-711D53EC10FB}"/>
    <cellStyle name="Millares [0] 12 3 3 2 2" xfId="2662" xr:uid="{001E6F99-D670-4FBA-85A8-A3BFA0E8550F}"/>
    <cellStyle name="Millares [0] 12 3 3 2 2 2" xfId="5028" xr:uid="{1165428F-1066-4FF9-82C2-5B0476E14487}"/>
    <cellStyle name="Millares [0] 12 3 3 2 3" xfId="3845" xr:uid="{A08D07D1-E64D-4D0A-8D4B-922C2F56141D}"/>
    <cellStyle name="Millares [0] 12 3 3 3" xfId="2244" xr:uid="{71B730AF-4C95-4506-ACB5-E5EEB3394968}"/>
    <cellStyle name="Millares [0] 12 3 3 3 2" xfId="4610" xr:uid="{907D63D8-911E-4128-B593-30A67BCB2B6E}"/>
    <cellStyle name="Millares [0] 12 3 3 4" xfId="3427" xr:uid="{C29C43D0-4BF5-4662-AFC4-ED2368D40AFA}"/>
    <cellStyle name="Millares [0] 12 3 4" xfId="1269" xr:uid="{60139A33-2FC1-454B-8D3E-F8715EDFCA15}"/>
    <cellStyle name="Millares [0] 12 3 4 2" xfId="2453" xr:uid="{CA109A34-0AA4-4087-A5CD-B08DDC598448}"/>
    <cellStyle name="Millares [0] 12 3 4 2 2" xfId="4819" xr:uid="{375DD35B-964F-48F9-98E1-17F0BD063988}"/>
    <cellStyle name="Millares [0] 12 3 4 3" xfId="3636" xr:uid="{63FF314E-6B8E-4690-9555-735E6100F3C9}"/>
    <cellStyle name="Millares [0] 12 3 5" xfId="1861" xr:uid="{DBEF77F0-839B-4C98-94A7-387AC2927825}"/>
    <cellStyle name="Millares [0] 12 3 5 2" xfId="4227" xr:uid="{8C8D24CF-C456-49B2-8CC4-011EA57C3DBF}"/>
    <cellStyle name="Millares [0] 12 3 6" xfId="3044" xr:uid="{F2C07ED6-2568-4C3C-A8E2-F7254B1A3358}"/>
    <cellStyle name="Millares [0] 12 4" xfId="765" xr:uid="{F3F688DD-3A75-4637-BCDB-3721FC44BDD3}"/>
    <cellStyle name="Millares [0] 12 4 2" xfId="879" xr:uid="{117B5062-E386-4BF7-8729-21EDA7093989}"/>
    <cellStyle name="Millares [0] 12 4 2 2" xfId="1683" xr:uid="{902898BD-BA00-4000-94C7-3F36FDAF7AD0}"/>
    <cellStyle name="Millares [0] 12 4 2 2 2" xfId="2866" xr:uid="{AD51C8F2-112B-4B13-ACDB-656D8F6B4ECD}"/>
    <cellStyle name="Millares [0] 12 4 2 2 2 2" xfId="5232" xr:uid="{BF4AC59D-6044-41DF-8533-1B2D8861FD74}"/>
    <cellStyle name="Millares [0] 12 4 2 2 3" xfId="4049" xr:uid="{839BC1C1-3899-4A50-BFED-21E208C4EFCC}"/>
    <cellStyle name="Millares [0] 12 4 2 3" xfId="2065" xr:uid="{0BA9C648-47AD-4DA4-9AD1-A7D2EAB18DBE}"/>
    <cellStyle name="Millares [0] 12 4 2 3 2" xfId="4431" xr:uid="{4CB6A580-2EB9-4DD1-88CE-11B587270B3E}"/>
    <cellStyle name="Millares [0] 12 4 2 4" xfId="3248" xr:uid="{95FEDC4C-75F4-4403-8E0E-76BC496F5862}"/>
    <cellStyle name="Millares [0] 12 4 3" xfId="1569" xr:uid="{8A2D2FC3-1BB4-4295-8653-0F0343BEF03B}"/>
    <cellStyle name="Millares [0] 12 4 3 2" xfId="2752" xr:uid="{56D1D353-2176-4732-9461-94B91D18ADC1}"/>
    <cellStyle name="Millares [0] 12 4 3 2 2" xfId="5118" xr:uid="{AF84181B-F257-41AB-9FFF-5E8318787444}"/>
    <cellStyle name="Millares [0] 12 4 3 3" xfId="3935" xr:uid="{29C47F1B-D14F-478F-92C3-B498B2128BCE}"/>
    <cellStyle name="Millares [0] 12 4 4" xfId="1951" xr:uid="{58EC8BBF-65D5-46F9-8F31-5018049812F3}"/>
    <cellStyle name="Millares [0] 12 4 4 2" xfId="4317" xr:uid="{C7E0DB34-4BF0-462A-A89C-9CD32BF47748}"/>
    <cellStyle name="Millares [0] 12 4 5" xfId="3134" xr:uid="{8091DD08-3335-47C7-A031-4666DC65C7EC}"/>
    <cellStyle name="Millares [0] 12 5" xfId="907" xr:uid="{7B67FE4F-D20C-4C9A-ACE1-FDF5CD3F5858}"/>
    <cellStyle name="Millares [0] 12 5 2" xfId="1711" xr:uid="{76E7032A-FD52-4E79-9206-8A93C39D0244}"/>
    <cellStyle name="Millares [0] 12 5 2 2" xfId="2894" xr:uid="{8BF3042D-8AB4-4DCC-8B0F-6838D31384B5}"/>
    <cellStyle name="Millares [0] 12 5 2 2 2" xfId="5260" xr:uid="{AC44B236-C762-4545-8893-EAE8EF0142FA}"/>
    <cellStyle name="Millares [0] 12 5 2 3" xfId="4077" xr:uid="{4AED4D49-2EAE-4093-9FC7-08E682204AA6}"/>
    <cellStyle name="Millares [0] 12 5 3" xfId="2093" xr:uid="{D88202B9-D661-45B5-B88B-202914FC3F40}"/>
    <cellStyle name="Millares [0] 12 5 3 2" xfId="4459" xr:uid="{B6D41BB0-A04D-4A98-8D80-4AEB09A92B01}"/>
    <cellStyle name="Millares [0] 12 5 4" xfId="3276" xr:uid="{05FE5246-4309-4EB0-BB95-3C33C56F4703}"/>
    <cellStyle name="Millares [0] 12 6" xfId="795" xr:uid="{1359583B-E3AB-4A09-B62B-B980B227727A}"/>
    <cellStyle name="Millares [0] 12 6 2" xfId="1599" xr:uid="{F7E9584E-6388-4270-917E-7F84B9AB251B}"/>
    <cellStyle name="Millares [0] 12 6 2 2" xfId="2782" xr:uid="{C9E92452-2EE3-4087-B68A-2D5AAF48B45C}"/>
    <cellStyle name="Millares [0] 12 6 2 2 2" xfId="5148" xr:uid="{5EDBD005-1FDF-401F-809B-CE24C208B9C2}"/>
    <cellStyle name="Millares [0] 12 6 2 3" xfId="3965" xr:uid="{2425AD9D-7245-4DDC-9D10-3D0EADAC11BD}"/>
    <cellStyle name="Millares [0] 12 6 3" xfId="1981" xr:uid="{937F9522-54E4-4F99-8E0C-436B8DC632AD}"/>
    <cellStyle name="Millares [0] 12 6 3 2" xfId="4347" xr:uid="{B7644592-1ECC-444C-AB80-FCD5EFF347A4}"/>
    <cellStyle name="Millares [0] 12 6 4" xfId="3164" xr:uid="{A553054F-E0AF-46B9-AC52-2DFEBE732ED6}"/>
    <cellStyle name="Millares [0] 12 7" xfId="922" xr:uid="{20788556-BA53-4D43-ACCA-94A2858B2660}"/>
    <cellStyle name="Millares [0] 12 7 2" xfId="1342" xr:uid="{FD50C20D-66ED-40A0-B195-F98E02310E5D}"/>
    <cellStyle name="Millares [0] 12 7 2 2" xfId="2526" xr:uid="{53F209CA-2CEC-45B1-BAD9-F0F104AF8120}"/>
    <cellStyle name="Millares [0] 12 7 2 2 2" xfId="4892" xr:uid="{9B74FEF3-750B-4787-9DEE-9ED02DE89115}"/>
    <cellStyle name="Millares [0] 12 7 2 3" xfId="3709" xr:uid="{7EECB1CD-1D53-4D74-97BB-92665E1FE180}"/>
    <cellStyle name="Millares [0] 12 7 3" xfId="2108" xr:uid="{9181346F-8657-4129-A7A0-E0DDD71D4E9E}"/>
    <cellStyle name="Millares [0] 12 7 3 2" xfId="4474" xr:uid="{15804316-3852-407C-9E54-B31C042EB3BB}"/>
    <cellStyle name="Millares [0] 12 7 4" xfId="3291" xr:uid="{7825DF03-C974-4922-92C0-E4DB16925ECF}"/>
    <cellStyle name="Millares [0] 12 8" xfId="1132" xr:uid="{AE853F25-A593-4BD1-9BE3-19B90D29103B}"/>
    <cellStyle name="Millares [0] 12 8 2" xfId="2317" xr:uid="{02C7F459-CAA4-4315-97BB-656DDB37B408}"/>
    <cellStyle name="Millares [0] 12 8 2 2" xfId="4683" xr:uid="{2C3CDBC3-0141-494E-981B-4E7400854AF5}"/>
    <cellStyle name="Millares [0] 12 8 3" xfId="3500" xr:uid="{CB7AD4BB-2E75-458B-91BA-FA98D42E1DA6}"/>
    <cellStyle name="Millares [0] 12 9" xfId="1725" xr:uid="{424A184E-287B-45D7-9ECA-6ADDD0321DDA}"/>
    <cellStyle name="Millares [0] 12 9 2" xfId="4091" xr:uid="{08A3858E-9E0A-4FCD-853E-114A1316DAD8}"/>
    <cellStyle name="Millares [0] 13" xfId="224" xr:uid="{CA8CCFB0-9790-4D65-B5F8-BD199CC0DF66}"/>
    <cellStyle name="Millares [0] 13 10" xfId="3012" xr:uid="{C55425D1-28D5-49C8-AC8A-A49FACE850C5}"/>
    <cellStyle name="Millares [0] 13 11" xfId="5439" xr:uid="{709E56B3-62B9-48E4-873E-484D8F59724E}"/>
    <cellStyle name="Millares [0] 13 2" xfId="655" xr:uid="{815BA153-BB6B-4C85-B842-6E57EEDECBEC}"/>
    <cellStyle name="Millares [0] 13 2 2" xfId="825" xr:uid="{FDC98826-627E-47CA-BEA3-996147A5BBC7}"/>
    <cellStyle name="Millares [0] 13 2 2 2" xfId="1629" xr:uid="{2F95EB13-2CE6-4DB1-A382-2CDCE8FB170D}"/>
    <cellStyle name="Millares [0] 13 2 2 2 2" xfId="2812" xr:uid="{DE914CB2-93A3-4659-AD02-F9FD1A869826}"/>
    <cellStyle name="Millares [0] 13 2 2 2 2 2" xfId="5178" xr:uid="{01692F35-3AB5-4E84-91C0-413F1D106641}"/>
    <cellStyle name="Millares [0] 13 2 2 2 3" xfId="3995" xr:uid="{419F446F-6DB1-4B29-AEFA-FC065745116D}"/>
    <cellStyle name="Millares [0] 13 2 2 3" xfId="2011" xr:uid="{BD214F52-E4C2-426B-AB84-29CEB9B8C4CA}"/>
    <cellStyle name="Millares [0] 13 2 2 3 2" xfId="4377" xr:uid="{EE2266B8-EBE0-4E17-B87E-712CCE21A631}"/>
    <cellStyle name="Millares [0] 13 2 2 4" xfId="3194" xr:uid="{FC702B36-8CF3-46E5-89D8-2AABC6135BFC}"/>
    <cellStyle name="Millares [0] 13 2 3" xfId="1095" xr:uid="{04EB88C0-CE4B-4587-A6DF-5350C421C9DE}"/>
    <cellStyle name="Millares [0] 13 2 3 2" xfId="1515" xr:uid="{AAE27DB9-1561-4482-920C-F2777477A5A7}"/>
    <cellStyle name="Millares [0] 13 2 3 2 2" xfId="2698" xr:uid="{990D9E36-D123-4247-93E9-781BEF71A0E7}"/>
    <cellStyle name="Millares [0] 13 2 3 2 2 2" xfId="5064" xr:uid="{FDAEE775-A11D-45DD-BEFD-903DC9D8BB0B}"/>
    <cellStyle name="Millares [0] 13 2 3 2 3" xfId="3881" xr:uid="{315086F7-A2E6-41F6-89D3-A6B7EC3EDEBD}"/>
    <cellStyle name="Millares [0] 13 2 3 3" xfId="2280" xr:uid="{216E70ED-1B94-4370-82C3-F0A65FFCA7FA}"/>
    <cellStyle name="Millares [0] 13 2 3 3 2" xfId="4646" xr:uid="{6BEF9E96-F57A-4A68-970E-E9D9F8B3824D}"/>
    <cellStyle name="Millares [0] 13 2 3 4" xfId="3463" xr:uid="{DEEC2605-F09A-4971-AE34-AB8287DB41B3}"/>
    <cellStyle name="Millares [0] 13 2 4" xfId="1305" xr:uid="{5F50FB70-E5F1-41AA-ACEA-9B1723B1C224}"/>
    <cellStyle name="Millares [0] 13 2 4 2" xfId="2489" xr:uid="{59DBC310-E24D-4A6A-BBF6-11BFDAEE4728}"/>
    <cellStyle name="Millares [0] 13 2 4 2 2" xfId="4855" xr:uid="{01EFE0F1-827F-4946-A94A-1E77E3D82661}"/>
    <cellStyle name="Millares [0] 13 2 4 3" xfId="3672" xr:uid="{37AE20E7-6AD1-4BB8-98DD-45C8B7F409F3}"/>
    <cellStyle name="Millares [0] 13 2 5" xfId="1897" xr:uid="{04650310-8B1A-4C11-9188-99667D2A5FAA}"/>
    <cellStyle name="Millares [0] 13 2 5 2" xfId="4263" xr:uid="{12EB32D9-5328-4F66-92DB-D19F57C76897}"/>
    <cellStyle name="Millares [0] 13 2 6" xfId="3080" xr:uid="{29E00DF7-020C-485C-A9D6-86DAEC48A758}"/>
    <cellStyle name="Millares [0] 13 3" xfId="408" xr:uid="{CD4226A8-9082-43D0-A8A7-E418B339DD01}"/>
    <cellStyle name="Millares [0] 13 3 2" xfId="853" xr:uid="{97C01A79-985D-414B-9F7D-098A2F8AF178}"/>
    <cellStyle name="Millares [0] 13 3 2 2" xfId="1657" xr:uid="{6478F909-2897-4E68-89F0-93732641FB41}"/>
    <cellStyle name="Millares [0] 13 3 2 2 2" xfId="2840" xr:uid="{2009CBFA-9044-4855-8EB2-55F896A461A1}"/>
    <cellStyle name="Millares [0] 13 3 2 2 2 2" xfId="5206" xr:uid="{34A63CF5-1ECF-4B72-96DE-8C3F74E68221}"/>
    <cellStyle name="Millares [0] 13 3 2 2 3" xfId="4023" xr:uid="{449B49C0-6FB0-4958-B9DF-C9AF7A1010D7}"/>
    <cellStyle name="Millares [0] 13 3 2 3" xfId="2039" xr:uid="{30CAD4B1-2763-44CA-B078-10FFE1064AF6}"/>
    <cellStyle name="Millares [0] 13 3 2 3 2" xfId="4405" xr:uid="{ED5E4E00-8E2F-4A59-AD63-E9C270C1E250}"/>
    <cellStyle name="Millares [0] 13 3 2 4" xfId="3222" xr:uid="{48CF8DD5-54D1-4E93-B241-E91A006B59D5}"/>
    <cellStyle name="Millares [0] 13 3 3" xfId="1060" xr:uid="{879997BD-C33F-4F94-905E-9D78A5BF5C74}"/>
    <cellStyle name="Millares [0] 13 3 3 2" xfId="1480" xr:uid="{E7760508-E0CE-436E-9C1A-FE28C3EA945B}"/>
    <cellStyle name="Millares [0] 13 3 3 2 2" xfId="2663" xr:uid="{7B1D9E17-7CB5-4D33-8899-E9DD4F9C8221}"/>
    <cellStyle name="Millares [0] 13 3 3 2 2 2" xfId="5029" xr:uid="{BD91002C-C59D-4672-9C10-5EF7F56B4FF0}"/>
    <cellStyle name="Millares [0] 13 3 3 2 3" xfId="3846" xr:uid="{928E81FE-6B9E-40A3-B4E1-F060AFE9EBFD}"/>
    <cellStyle name="Millares [0] 13 3 3 3" xfId="2245" xr:uid="{069FD1D0-603F-4DE5-BF93-3613D2111A95}"/>
    <cellStyle name="Millares [0] 13 3 3 3 2" xfId="4611" xr:uid="{23DA334D-8C66-4F12-A37B-3CE7E1926A00}"/>
    <cellStyle name="Millares [0] 13 3 3 4" xfId="3428" xr:uid="{B7C4E31A-8101-40C8-9F53-1BFB3821BCA7}"/>
    <cellStyle name="Millares [0] 13 3 4" xfId="1270" xr:uid="{381918E4-DBE8-488E-981F-BB6AD2650C5A}"/>
    <cellStyle name="Millares [0] 13 3 4 2" xfId="2454" xr:uid="{9A76C274-72E6-40C6-8DCD-EDB33F0607F9}"/>
    <cellStyle name="Millares [0] 13 3 4 2 2" xfId="4820" xr:uid="{4C8D3204-5A65-439F-AAD9-29A44EC1B955}"/>
    <cellStyle name="Millares [0] 13 3 4 3" xfId="3637" xr:uid="{B1BDE318-C60E-4A08-B937-AB190DB42739}"/>
    <cellStyle name="Millares [0] 13 3 5" xfId="1862" xr:uid="{59C5468E-F874-49DE-8AAD-D3166EE5A92D}"/>
    <cellStyle name="Millares [0] 13 3 5 2" xfId="4228" xr:uid="{390202BC-2D06-4050-862B-8D9381DDC48C}"/>
    <cellStyle name="Millares [0] 13 3 6" xfId="3045" xr:uid="{331A97C4-8883-464F-B535-DBBDE5BCADAA}"/>
    <cellStyle name="Millares [0] 13 4" xfId="766" xr:uid="{0D5462BD-370A-475F-B571-E249D49808F9}"/>
    <cellStyle name="Millares [0] 13 4 2" xfId="881" xr:uid="{AB031B74-8D50-4F8F-A989-D6D8B7DE5109}"/>
    <cellStyle name="Millares [0] 13 4 2 2" xfId="1685" xr:uid="{D508C188-B76B-4AFF-A35B-40FA98722B53}"/>
    <cellStyle name="Millares [0] 13 4 2 2 2" xfId="2868" xr:uid="{7F6D6FF0-3CCE-416A-9EA2-0D76D84D5AF4}"/>
    <cellStyle name="Millares [0] 13 4 2 2 2 2" xfId="5234" xr:uid="{7D9CE38B-FFF7-4CB9-B6B5-F326F888B4A8}"/>
    <cellStyle name="Millares [0] 13 4 2 2 3" xfId="4051" xr:uid="{6020D88A-4CDF-4BD2-827E-74506DC34F24}"/>
    <cellStyle name="Millares [0] 13 4 2 3" xfId="2067" xr:uid="{DF59CBF3-67A2-491B-8DFD-561570002443}"/>
    <cellStyle name="Millares [0] 13 4 2 3 2" xfId="4433" xr:uid="{8E8DF8C6-5936-41C6-8407-F8AC77AC80CF}"/>
    <cellStyle name="Millares [0] 13 4 2 4" xfId="3250" xr:uid="{D80CF3F9-C697-4492-BF27-9AB0D38F59F4}"/>
    <cellStyle name="Millares [0] 13 4 3" xfId="1570" xr:uid="{3A129F9C-FA76-4774-8A4F-B52C6E3300E7}"/>
    <cellStyle name="Millares [0] 13 4 3 2" xfId="2753" xr:uid="{05A8A4CE-5F4A-4D20-9887-E27A3C5E2832}"/>
    <cellStyle name="Millares [0] 13 4 3 2 2" xfId="5119" xr:uid="{55BA7028-A9B1-49F7-BD58-ADE24E6DA82B}"/>
    <cellStyle name="Millares [0] 13 4 3 3" xfId="3936" xr:uid="{DC3999F5-56EE-42D8-B0F1-FC04AA3A8D6E}"/>
    <cellStyle name="Millares [0] 13 4 4" xfId="1952" xr:uid="{1EFF4550-51E4-48BB-A209-6C1A9F748035}"/>
    <cellStyle name="Millares [0] 13 4 4 2" xfId="4318" xr:uid="{05F18A78-1569-43CD-9305-CA6AF1CDAE35}"/>
    <cellStyle name="Millares [0] 13 4 5" xfId="3135" xr:uid="{E1B45321-9A71-4C8D-8AF0-88EEE33C901D}"/>
    <cellStyle name="Millares [0] 13 5" xfId="909" xr:uid="{82D68C0D-383A-4DC8-AB34-B0600EA445CE}"/>
    <cellStyle name="Millares [0] 13 5 2" xfId="1713" xr:uid="{DC9017C3-CA1C-4A1E-9EC4-8C905F7B095D}"/>
    <cellStyle name="Millares [0] 13 5 2 2" xfId="2896" xr:uid="{C23D5A39-2429-46A6-9347-0D58154F4AE6}"/>
    <cellStyle name="Millares [0] 13 5 2 2 2" xfId="5262" xr:uid="{1E4B8DFA-3CCF-4691-909A-3ECA85FFE972}"/>
    <cellStyle name="Millares [0] 13 5 2 3" xfId="4079" xr:uid="{F783C682-D972-49F4-BCEF-E5AEDA1C2929}"/>
    <cellStyle name="Millares [0] 13 5 3" xfId="2095" xr:uid="{9CD09C8F-6B60-4843-B404-BC227F5F3B5C}"/>
    <cellStyle name="Millares [0] 13 5 3 2" xfId="4461" xr:uid="{228EDA5E-B192-429B-859D-86D5DC7CE042}"/>
    <cellStyle name="Millares [0] 13 5 4" xfId="3278" xr:uid="{075D45B9-F9F5-4A58-9437-A4046B148290}"/>
    <cellStyle name="Millares [0] 13 6" xfId="797" xr:uid="{8FAD0ABD-44D5-45EE-A227-113AE0380DFF}"/>
    <cellStyle name="Millares [0] 13 6 2" xfId="1601" xr:uid="{14FA1878-E3C2-42D9-B249-215BFE255597}"/>
    <cellStyle name="Millares [0] 13 6 2 2" xfId="2784" xr:uid="{8792FCC2-09A0-4392-AB1A-267C17C03A61}"/>
    <cellStyle name="Millares [0] 13 6 2 2 2" xfId="5150" xr:uid="{764EBF37-3792-436E-808D-85EA93C5D0CB}"/>
    <cellStyle name="Millares [0] 13 6 2 3" xfId="3967" xr:uid="{DBDB90C0-A97C-4A99-B55A-BA30A9C53FEA}"/>
    <cellStyle name="Millares [0] 13 6 3" xfId="1983" xr:uid="{742B21D9-767D-4766-8C9C-696213548A2D}"/>
    <cellStyle name="Millares [0] 13 6 3 2" xfId="4349" xr:uid="{E2DC2494-B595-46E8-B575-FFE3ACE11477}"/>
    <cellStyle name="Millares [0] 13 6 4" xfId="3166" xr:uid="{30D60475-5B0A-4100-80E6-A9D2B1F0019D}"/>
    <cellStyle name="Millares [0] 13 7" xfId="1026" xr:uid="{03D84865-F786-429C-A667-64CD9271B2F3}"/>
    <cellStyle name="Millares [0] 13 7 2" xfId="1446" xr:uid="{36DAC0AD-10BB-4C9A-9435-E5210F9A8E95}"/>
    <cellStyle name="Millares [0] 13 7 2 2" xfId="2630" xr:uid="{9D91AB47-CCC4-49BA-B736-6B7705DC179C}"/>
    <cellStyle name="Millares [0] 13 7 2 2 2" xfId="4996" xr:uid="{172E12EE-271A-4BD4-9BD0-0C9F8F64FDA9}"/>
    <cellStyle name="Millares [0] 13 7 2 3" xfId="3813" xr:uid="{5D571254-F7AB-4CC1-B0EA-7297177E68A3}"/>
    <cellStyle name="Millares [0] 13 7 3" xfId="2212" xr:uid="{51661FF3-580B-4CAF-86DA-9B3BC44851BF}"/>
    <cellStyle name="Millares [0] 13 7 3 2" xfId="4578" xr:uid="{3462030D-A376-4751-BABA-6346C9EBD0C5}"/>
    <cellStyle name="Millares [0] 13 7 4" xfId="3395" xr:uid="{6A516880-2756-417E-97A9-E1D55EFD7976}"/>
    <cellStyle name="Millares [0] 13 8" xfId="1236" xr:uid="{F5B90EE1-3343-46D4-A96D-2915D6EFA978}"/>
    <cellStyle name="Millares [0] 13 8 2" xfId="2421" xr:uid="{342AD356-F40E-40E9-BDB6-EA7A8565744D}"/>
    <cellStyle name="Millares [0] 13 8 2 2" xfId="4787" xr:uid="{75D250DF-C610-48DE-BC97-9CDC885AEDCB}"/>
    <cellStyle name="Millares [0] 13 8 3" xfId="3604" xr:uid="{0E3CED00-4291-4A3B-9290-A5B867A1309D}"/>
    <cellStyle name="Millares [0] 13 9" xfId="1829" xr:uid="{D5C2D5A7-30E8-4E29-B5F0-524DA8E58A5F}"/>
    <cellStyle name="Millares [0] 13 9 2" xfId="4195" xr:uid="{C3B09BB5-6BDD-4AE5-B348-BB5C93746649}"/>
    <cellStyle name="Millares [0] 14" xfId="61" xr:uid="{DD37AB62-8369-4A26-A238-129480FD4970}"/>
    <cellStyle name="Millares [0] 14 10" xfId="2904" xr:uid="{93A3B18B-95D6-4C7D-B69E-F930CFD975D8}"/>
    <cellStyle name="Millares [0] 14 11" xfId="5465" xr:uid="{C98E1E05-14B9-4636-8AC5-FDE88FEF799D}"/>
    <cellStyle name="Millares [0] 14 2" xfId="467" xr:uid="{02F42122-68AB-4AEB-A427-AF3AC9C91063}"/>
    <cellStyle name="Millares [0] 14 2 2" xfId="827" xr:uid="{B02173B4-245D-4B3A-B95E-55F7775522AA}"/>
    <cellStyle name="Millares [0] 14 2 2 2" xfId="1631" xr:uid="{7FCF8632-3EF7-40E8-BFF2-B6F030573C8C}"/>
    <cellStyle name="Millares [0] 14 2 2 2 2" xfId="2814" xr:uid="{DCA09317-C268-4B15-B1FF-29713EDF0686}"/>
    <cellStyle name="Millares [0] 14 2 2 2 2 2" xfId="5180" xr:uid="{866CAA8A-6C68-43C2-AF7B-0E674822EA25}"/>
    <cellStyle name="Millares [0] 14 2 2 2 3" xfId="3997" xr:uid="{25E494BC-268F-4DCE-9580-4F7FC92B2E7F}"/>
    <cellStyle name="Millares [0] 14 2 2 3" xfId="2013" xr:uid="{CB59D3FF-EEF1-4AFC-8FE9-4BE783E45E05}"/>
    <cellStyle name="Millares [0] 14 2 2 3 2" xfId="4379" xr:uid="{4EC60B05-BB97-45EF-B125-845BED6B2457}"/>
    <cellStyle name="Millares [0] 14 2 2 4" xfId="3196" xr:uid="{FD41F81C-9D76-4197-B67A-ADC62FB2E78E}"/>
    <cellStyle name="Millares [0] 14 2 3" xfId="1066" xr:uid="{D48FEFE5-8A9A-4F73-935F-FE6440B4F0F7}"/>
    <cellStyle name="Millares [0] 14 2 3 2" xfId="1486" xr:uid="{8843E743-8B21-4177-A969-7DB186DD84A8}"/>
    <cellStyle name="Millares [0] 14 2 3 2 2" xfId="2669" xr:uid="{57F9C347-2F87-4E7B-8492-2FA268EF6864}"/>
    <cellStyle name="Millares [0] 14 2 3 2 2 2" xfId="5035" xr:uid="{99C669F0-058C-4EE9-B014-C2907A63F514}"/>
    <cellStyle name="Millares [0] 14 2 3 2 3" xfId="3852" xr:uid="{165011E9-FFEC-4888-85E3-4E506CA2F722}"/>
    <cellStyle name="Millares [0] 14 2 3 3" xfId="2251" xr:uid="{1B6B3A0F-01D2-4DDE-BC6B-74B977AEF267}"/>
    <cellStyle name="Millares [0] 14 2 3 3 2" xfId="4617" xr:uid="{418DDD84-7E0D-44EC-909D-1CE25DB9C318}"/>
    <cellStyle name="Millares [0] 14 2 3 4" xfId="3434" xr:uid="{56C75F9D-0EBE-41AD-A64B-7DC3F07E1596}"/>
    <cellStyle name="Millares [0] 14 2 4" xfId="1276" xr:uid="{49B67559-B497-4239-9ACE-12E47871B0A8}"/>
    <cellStyle name="Millares [0] 14 2 4 2" xfId="2460" xr:uid="{6E8ADBF6-E981-4416-BFC9-9340EB32BCAA}"/>
    <cellStyle name="Millares [0] 14 2 4 2 2" xfId="4826" xr:uid="{85DE7004-9419-47DB-AF02-6199349E9CE9}"/>
    <cellStyle name="Millares [0] 14 2 4 3" xfId="3643" xr:uid="{C3631985-5E3C-42F0-856B-36D0EA343122}"/>
    <cellStyle name="Millares [0] 14 2 5" xfId="1868" xr:uid="{99503919-5965-4FCE-BCB2-6979D8E86C1A}"/>
    <cellStyle name="Millares [0] 14 2 5 2" xfId="4234" xr:uid="{79B73780-6D6E-4A50-B602-650A06C83B2F}"/>
    <cellStyle name="Millares [0] 14 2 6" xfId="3051" xr:uid="{1345937E-5C68-4BD9-ADC0-E211291952D7}"/>
    <cellStyle name="Millares [0] 14 3" xfId="855" xr:uid="{B2A4DEAE-86AA-4EF3-A832-4A7AB98A00F3}"/>
    <cellStyle name="Millares [0] 14 3 2" xfId="1659" xr:uid="{8337AF2A-6EDF-4BF6-9882-ED3728D9A51E}"/>
    <cellStyle name="Millares [0] 14 3 2 2" xfId="2842" xr:uid="{080D8C31-C96E-48E0-8BAD-8EA2D4EA1BE9}"/>
    <cellStyle name="Millares [0] 14 3 2 2 2" xfId="5208" xr:uid="{5BF81A3E-81CE-4899-9FF2-C4B7189233F8}"/>
    <cellStyle name="Millares [0] 14 3 2 3" xfId="4025" xr:uid="{14D00985-59CB-40FD-8644-EBA3F434C811}"/>
    <cellStyle name="Millares [0] 14 3 3" xfId="2041" xr:uid="{3F8AFB92-ECA3-4FF3-A563-DEAAE4705988}"/>
    <cellStyle name="Millares [0] 14 3 3 2" xfId="4407" xr:uid="{BC1CF3C6-A48A-4F72-9910-8FD78081771E}"/>
    <cellStyle name="Millares [0] 14 3 4" xfId="3224" xr:uid="{3A2209FC-9331-4565-90C7-2FE59ED966D9}"/>
    <cellStyle name="Millares [0] 14 4" xfId="883" xr:uid="{EA3C769F-90E4-4B91-81F5-836A6729B1EC}"/>
    <cellStyle name="Millares [0] 14 4 2" xfId="1687" xr:uid="{ED3F5BD0-D143-4519-9153-79E7B01B6743}"/>
    <cellStyle name="Millares [0] 14 4 2 2" xfId="2870" xr:uid="{E32C4449-DA0D-49A4-B705-D7A92CCBC509}"/>
    <cellStyle name="Millares [0] 14 4 2 2 2" xfId="5236" xr:uid="{D68C45EA-766F-4240-9C84-3B7C3C96B001}"/>
    <cellStyle name="Millares [0] 14 4 2 3" xfId="4053" xr:uid="{3BD5C38D-CCCB-4343-86EB-EFF8C7130C5D}"/>
    <cellStyle name="Millares [0] 14 4 3" xfId="2069" xr:uid="{03D624A8-DB62-458F-8F27-95D4AD031099}"/>
    <cellStyle name="Millares [0] 14 4 3 2" xfId="4435" xr:uid="{4384092A-6A57-42B6-97E7-C2DCAAD89174}"/>
    <cellStyle name="Millares [0] 14 4 4" xfId="3252" xr:uid="{61C1DBF2-55B6-46D6-BFC2-5CF87F7A22F7}"/>
    <cellStyle name="Millares [0] 14 5" xfId="911" xr:uid="{AEE01010-772D-4C58-B2F2-63E51B1FBCCD}"/>
    <cellStyle name="Millares [0] 14 5 2" xfId="1715" xr:uid="{9846CA94-5B66-49BE-AA30-535BF42D9A16}"/>
    <cellStyle name="Millares [0] 14 5 2 2" xfId="2898" xr:uid="{7CFD161A-C20D-4CF0-A24B-8C262B7CDFF4}"/>
    <cellStyle name="Millares [0] 14 5 2 2 2" xfId="5264" xr:uid="{3601F880-5B4E-4DCF-94E6-B56734A522A3}"/>
    <cellStyle name="Millares [0] 14 5 2 3" xfId="4081" xr:uid="{89CE619D-5F8D-4C2C-9A43-608C0409F271}"/>
    <cellStyle name="Millares [0] 14 5 3" xfId="2097" xr:uid="{7047E2E1-3A5A-460D-9976-8598796DF7F9}"/>
    <cellStyle name="Millares [0] 14 5 3 2" xfId="4463" xr:uid="{5CBF36D8-D4B2-40ED-A5CB-DC4D25C8D5C4}"/>
    <cellStyle name="Millares [0] 14 5 4" xfId="3280" xr:uid="{BC525AA9-1297-49DA-A4F8-F4DD58292221}"/>
    <cellStyle name="Millares [0] 14 6" xfId="799" xr:uid="{A43DA862-264D-4AE0-8AEA-9465E84D83EA}"/>
    <cellStyle name="Millares [0] 14 6 2" xfId="1603" xr:uid="{CEEBD840-58E5-42A2-8EB7-E9588A40C9DE}"/>
    <cellStyle name="Millares [0] 14 6 2 2" xfId="2786" xr:uid="{C7C7ED36-3EFA-48DD-89A2-85CB4F72312E}"/>
    <cellStyle name="Millares [0] 14 6 2 2 2" xfId="5152" xr:uid="{98246716-05B6-4DC1-96A6-3A2CA4E6BA76}"/>
    <cellStyle name="Millares [0] 14 6 2 3" xfId="3969" xr:uid="{5B38AFB7-9F51-4E5C-B13F-6B2567F9719A}"/>
    <cellStyle name="Millares [0] 14 6 3" xfId="1985" xr:uid="{C586F516-94F7-4511-BA6A-1F2337330067}"/>
    <cellStyle name="Millares [0] 14 6 3 2" xfId="4351" xr:uid="{BA30C270-9BF0-467F-8669-C2ED3DD76623}"/>
    <cellStyle name="Millares [0] 14 6 4" xfId="3168" xr:uid="{47E02BAE-9539-45BF-938A-219C84C5F702}"/>
    <cellStyle name="Millares [0] 14 7" xfId="918" xr:uid="{182DDE23-AC4B-49F8-95C4-4A664C82A8A5}"/>
    <cellStyle name="Millares [0] 14 7 2" xfId="1338" xr:uid="{ADDDB413-EA56-4175-A4A4-B51F7D3B3012}"/>
    <cellStyle name="Millares [0] 14 7 2 2" xfId="2522" xr:uid="{9864F617-84D0-4F4B-9C15-6FC9FD8268C8}"/>
    <cellStyle name="Millares [0] 14 7 2 2 2" xfId="4888" xr:uid="{31B0F0D1-7C60-4D1F-BBD5-FF1585002355}"/>
    <cellStyle name="Millares [0] 14 7 2 3" xfId="3705" xr:uid="{025B2F62-2B16-43B4-985A-06D8C9F29043}"/>
    <cellStyle name="Millares [0] 14 7 3" xfId="2104" xr:uid="{B16FFBCE-0BBB-4AAF-B28C-5630CDC4BE00}"/>
    <cellStyle name="Millares [0] 14 7 3 2" xfId="4470" xr:uid="{6F4A3580-CF3E-4CA6-9803-13AE3497BC46}"/>
    <cellStyle name="Millares [0] 14 7 4" xfId="3287" xr:uid="{E0BA5F83-72BA-470F-B09D-89125B5E1693}"/>
    <cellStyle name="Millares [0] 14 8" xfId="1128" xr:uid="{14D31C2D-3484-4425-820D-8D45F10654FD}"/>
    <cellStyle name="Millares [0] 14 8 2" xfId="2313" xr:uid="{D863CA0B-44FD-48CA-BE31-94EE4CCF3D4D}"/>
    <cellStyle name="Millares [0] 14 8 2 2" xfId="4679" xr:uid="{C3B16C39-A068-476A-8B20-9D569CF5722B}"/>
    <cellStyle name="Millares [0] 14 8 3" xfId="3496" xr:uid="{7FF2C4E4-4423-43EE-BE73-E985305C3502}"/>
    <cellStyle name="Millares [0] 14 9" xfId="1721" xr:uid="{484E9E6E-9ED8-4E86-AFF1-2ADDBADFDA13}"/>
    <cellStyle name="Millares [0] 14 9 2" xfId="4087" xr:uid="{1FCF788D-1139-4E68-AA79-924B5DD3100F}"/>
    <cellStyle name="Millares [0] 15" xfId="468" xr:uid="{89385044-1E34-47DB-8BA1-109B256B004F}"/>
    <cellStyle name="Millares [0] 15 2" xfId="780" xr:uid="{4FF4AA63-4F77-4304-BB7D-5EBA6B06BC24}"/>
    <cellStyle name="Millares [0] 15 2 2" xfId="1584" xr:uid="{8F30A450-B37E-4DF8-A843-D1BFAFDA98BF}"/>
    <cellStyle name="Millares [0] 15 2 2 2" xfId="2767" xr:uid="{7E6D0767-B456-4C07-A6A8-ECAA444917A3}"/>
    <cellStyle name="Millares [0] 15 2 2 2 2" xfId="5133" xr:uid="{77B130B5-3054-44F2-A80B-AD9A8406A7E3}"/>
    <cellStyle name="Millares [0] 15 2 2 3" xfId="3950" xr:uid="{EBD44AE1-A8AE-4812-9C55-A363ABC51862}"/>
    <cellStyle name="Millares [0] 15 2 3" xfId="1966" xr:uid="{23CAD39A-4BB5-4B21-AFB8-E2B765E5D36A}"/>
    <cellStyle name="Millares [0] 15 2 3 2" xfId="4332" xr:uid="{7EF4E1D8-D452-4108-B8A7-29523CEE2A90}"/>
    <cellStyle name="Millares [0] 15 2 4" xfId="3149" xr:uid="{AFEBA15B-0FBF-4C06-823B-024E95405A60}"/>
    <cellStyle name="Millares [0] 15 3" xfId="1067" xr:uid="{D7DF748E-AFB3-41DD-9AD3-E26797855448}"/>
    <cellStyle name="Millares [0] 15 3 2" xfId="1487" xr:uid="{057CA875-E9F7-4295-8DC5-D6AEF58255EC}"/>
    <cellStyle name="Millares [0] 15 3 2 2" xfId="2670" xr:uid="{715F9246-668C-498D-93B6-55B81625FDF6}"/>
    <cellStyle name="Millares [0] 15 3 2 2 2" xfId="5036" xr:uid="{566A3307-854D-4C76-8EC5-E293CFB27D17}"/>
    <cellStyle name="Millares [0] 15 3 2 3" xfId="3853" xr:uid="{5F56D362-D5FD-4C55-B21D-FC6F751E782C}"/>
    <cellStyle name="Millares [0] 15 3 3" xfId="2252" xr:uid="{E56D9FC1-9E61-4F31-8D12-161B036F4EA8}"/>
    <cellStyle name="Millares [0] 15 3 3 2" xfId="4618" xr:uid="{B62D5650-B11F-46C3-A7B9-EC7A9ADF659E}"/>
    <cellStyle name="Millares [0] 15 3 4" xfId="3435" xr:uid="{6ADAD98E-28B7-4A25-8BB0-3BE225EE28C3}"/>
    <cellStyle name="Millares [0] 15 4" xfId="1277" xr:uid="{13C7380F-7D69-4F97-97E2-C27ECDAFF78F}"/>
    <cellStyle name="Millares [0] 15 4 2" xfId="2461" xr:uid="{9EF63C88-E7CC-46C3-8463-88D1B2716395}"/>
    <cellStyle name="Millares [0] 15 4 2 2" xfId="4827" xr:uid="{31A7DC81-D195-4DCC-9181-3EFF5F5B7C2E}"/>
    <cellStyle name="Millares [0] 15 4 3" xfId="3644" xr:uid="{01E3D185-6AE5-48D0-89A5-3FB598830057}"/>
    <cellStyle name="Millares [0] 15 5" xfId="1869" xr:uid="{BC09A06F-98DA-4437-8B4C-40D5A1512EBB}"/>
    <cellStyle name="Millares [0] 15 5 2" xfId="4235" xr:uid="{5E088669-F2EC-4E02-83DD-9A932FA0386B}"/>
    <cellStyle name="Millares [0] 15 6" xfId="3052" xr:uid="{7C2F1402-E5DC-4589-8651-C3D25C4901AA}"/>
    <cellStyle name="Millares [0] 15 7" xfId="5270" xr:uid="{8E963FD9-F49D-4CBE-A80D-10CC523E4883}"/>
    <cellStyle name="Millares [0] 16" xfId="723" xr:uid="{53500B8A-574D-490E-809E-682DFA4DA434}"/>
    <cellStyle name="Millares [0] 16 2" xfId="808" xr:uid="{42E0962D-9B53-4F85-821B-5D344C7428D5}"/>
    <cellStyle name="Millares [0] 16 2 2" xfId="1612" xr:uid="{C1EA8210-C667-449B-B067-9A8B14B60B40}"/>
    <cellStyle name="Millares [0] 16 2 2 2" xfId="2795" xr:uid="{42FC20A0-3BC9-401D-9F88-AC31F9B27CF4}"/>
    <cellStyle name="Millares [0] 16 2 2 2 2" xfId="5161" xr:uid="{C75C2419-C7AA-4528-AF01-4B3887824D1A}"/>
    <cellStyle name="Millares [0] 16 2 2 3" xfId="3978" xr:uid="{237D1CF7-F561-408C-AFB6-D57E6912A909}"/>
    <cellStyle name="Millares [0] 16 2 3" xfId="1994" xr:uid="{476DDAE5-DBB7-46CE-90B6-030160B5B8C4}"/>
    <cellStyle name="Millares [0] 16 2 3 2" xfId="4360" xr:uid="{24B8A591-5ADD-4EE2-AB57-B97BD31CD770}"/>
    <cellStyle name="Millares [0] 16 2 4" xfId="3177" xr:uid="{A1006283-E082-42FD-B57B-BD83DA2838EC}"/>
    <cellStyle name="Millares [0] 16 3" xfId="1113" xr:uid="{AC40D7B5-7E85-4CEF-94E3-E79912C1E407}"/>
    <cellStyle name="Millares [0] 16 3 2" xfId="1533" xr:uid="{52BB5571-ED63-4A05-AF23-DB6F241C5ACC}"/>
    <cellStyle name="Millares [0] 16 3 2 2" xfId="2716" xr:uid="{754E5B00-09D3-4D20-94DC-DEB1D6C9B75E}"/>
    <cellStyle name="Millares [0] 16 3 2 2 2" xfId="5082" xr:uid="{A10D938D-F79B-455D-9358-6848554FC85E}"/>
    <cellStyle name="Millares [0] 16 3 2 3" xfId="3899" xr:uid="{134287BE-BCDB-4986-B8F8-2869FA093BF2}"/>
    <cellStyle name="Millares [0] 16 3 3" xfId="2298" xr:uid="{ECE664E6-8BC1-488D-8BBC-BB53FF042108}"/>
    <cellStyle name="Millares [0] 16 3 3 2" xfId="4664" xr:uid="{0FF8E91B-7BA7-45F5-B45D-70EDD96EB7A5}"/>
    <cellStyle name="Millares [0] 16 3 4" xfId="3481" xr:uid="{CB3836B7-012C-4632-9A85-395D4E27D872}"/>
    <cellStyle name="Millares [0] 16 4" xfId="1323" xr:uid="{7187EAD8-A349-4C06-8F15-C2D22DDA2ED4}"/>
    <cellStyle name="Millares [0] 16 4 2" xfId="2507" xr:uid="{3A032258-91CB-438C-A7C0-483F4E535E89}"/>
    <cellStyle name="Millares [0] 16 4 2 2" xfId="4873" xr:uid="{ECCA067B-471B-47BB-B3F6-E977600DCBDC}"/>
    <cellStyle name="Millares [0] 16 4 3" xfId="3690" xr:uid="{2A226BAE-3F0A-47F1-9804-2A7E366C0F02}"/>
    <cellStyle name="Millares [0] 16 5" xfId="1915" xr:uid="{2A77CBF2-7197-4F8C-A222-17AE8371B9F5}"/>
    <cellStyle name="Millares [0] 16 5 2" xfId="4281" xr:uid="{19A2C3C9-00DF-4A47-A7A2-4185D56FEA25}"/>
    <cellStyle name="Millares [0] 16 6" xfId="3098" xr:uid="{CA4D6605-0B10-4CBC-8731-F3E1D1537060}"/>
    <cellStyle name="Millares [0] 17" xfId="836" xr:uid="{BBC148DD-5F4E-448C-B831-C950139252AA}"/>
    <cellStyle name="Millares [0] 17 2" xfId="1640" xr:uid="{E2CD11E5-5E87-49C2-8E8F-05C1911D8004}"/>
    <cellStyle name="Millares [0] 17 2 2" xfId="2823" xr:uid="{0DC45BFE-64F9-49D9-BD5E-6FDF07083545}"/>
    <cellStyle name="Millares [0] 17 2 2 2" xfId="5189" xr:uid="{01AD7E77-CCB9-4241-B9FE-718F3726E958}"/>
    <cellStyle name="Millares [0] 17 2 3" xfId="4006" xr:uid="{71C898EE-EA64-457A-A129-B3E162C73DF0}"/>
    <cellStyle name="Millares [0] 17 3" xfId="2022" xr:uid="{5EEB3E82-6293-4D36-A66E-EA86F96C1DC2}"/>
    <cellStyle name="Millares [0] 17 3 2" xfId="4388" xr:uid="{4E0F83C8-9B3D-4E1B-8A80-1978A039EB70}"/>
    <cellStyle name="Millares [0] 17 4" xfId="3205" xr:uid="{BD385722-56BD-49B3-9012-9B45131C54F7}"/>
    <cellStyle name="Millares [0] 18" xfId="864" xr:uid="{0A6F3D69-AE35-45CD-8EE1-6BD81ECFD644}"/>
    <cellStyle name="Millares [0] 18 2" xfId="1668" xr:uid="{A275019F-558A-408C-A961-90E7EB5C4198}"/>
    <cellStyle name="Millares [0] 18 2 2" xfId="2851" xr:uid="{E97BD4A2-235A-4A74-A92A-3C3AD1FE95B5}"/>
    <cellStyle name="Millares [0] 18 2 2 2" xfId="5217" xr:uid="{BD821B6D-AE17-4883-84FB-F39229752748}"/>
    <cellStyle name="Millares [0] 18 2 3" xfId="4034" xr:uid="{B9FF9BFD-8D7B-4246-93A5-EBA5742A52CA}"/>
    <cellStyle name="Millares [0] 18 3" xfId="2050" xr:uid="{B93CE261-FC7C-4850-AB1D-1A4207361713}"/>
    <cellStyle name="Millares [0] 18 3 2" xfId="4416" xr:uid="{C005B027-0E7D-4694-B134-F1AA41199E94}"/>
    <cellStyle name="Millares [0] 18 4" xfId="3233" xr:uid="{31EE7FEE-5BAF-4C22-AB02-C5A17412160C}"/>
    <cellStyle name="Millares [0] 19" xfId="892" xr:uid="{F344354E-DF16-408A-8CAD-469F1602D2E4}"/>
    <cellStyle name="Millares [0] 19 2" xfId="1696" xr:uid="{DE25C206-783B-4007-B699-E3994C15554B}"/>
    <cellStyle name="Millares [0] 19 2 2" xfId="2879" xr:uid="{510BA7D0-CC2A-4C81-A75A-EF8916DE10B2}"/>
    <cellStyle name="Millares [0] 19 2 2 2" xfId="5245" xr:uid="{8F529ECF-2730-4118-A7A0-70B0CA0E98D3}"/>
    <cellStyle name="Millares [0] 19 2 3" xfId="4062" xr:uid="{295EB22D-E6FB-477E-8E1B-8096FB6AA3D6}"/>
    <cellStyle name="Millares [0] 19 3" xfId="2078" xr:uid="{F10D092D-02AA-48DF-B9DC-F20413AD108E}"/>
    <cellStyle name="Millares [0] 19 3 2" xfId="4444" xr:uid="{5100F558-0381-44F4-86BF-7BC6D112DE82}"/>
    <cellStyle name="Millares [0] 19 4" xfId="3261" xr:uid="{B40ABE44-543F-410B-9587-4ECAA2C57D97}"/>
    <cellStyle name="Millares [0] 2" xfId="45" xr:uid="{00000000-0005-0000-0000-000028000000}"/>
    <cellStyle name="Millares [0] 2 10" xfId="724" xr:uid="{B7E9565B-134A-4B6B-87EC-043C5D72ABE9}"/>
    <cellStyle name="Millares [0] 2 10 2" xfId="1114" xr:uid="{043E956E-47FB-4186-9678-4DB008309423}"/>
    <cellStyle name="Millares [0] 2 10 2 2" xfId="1534" xr:uid="{D29A5E64-A3FD-44F0-930C-51560B78EE7C}"/>
    <cellStyle name="Millares [0] 2 10 2 2 2" xfId="2717" xr:uid="{560A67AC-ECEB-43E6-9A0D-330F5200C125}"/>
    <cellStyle name="Millares [0] 2 10 2 2 2 2" xfId="5083" xr:uid="{0363F6EC-3DA3-4D69-99DF-97ACC74E8B1A}"/>
    <cellStyle name="Millares [0] 2 10 2 2 3" xfId="3900" xr:uid="{DAC8A80E-0AB0-4FEF-8D44-AA57CF0294B9}"/>
    <cellStyle name="Millares [0] 2 10 2 3" xfId="2299" xr:uid="{6B0F4ABD-54BD-4884-AA6D-B1DE1BE02674}"/>
    <cellStyle name="Millares [0] 2 10 2 3 2" xfId="4665" xr:uid="{B772EA33-074B-456C-8E3B-2CB862328EF8}"/>
    <cellStyle name="Millares [0] 2 10 2 4" xfId="3482" xr:uid="{34F61C3B-69B9-4C8A-887A-B8427CDE5DA5}"/>
    <cellStyle name="Millares [0] 2 10 3" xfId="1324" xr:uid="{1C47051B-C03F-4590-9374-47D0DA255726}"/>
    <cellStyle name="Millares [0] 2 10 3 2" xfId="2508" xr:uid="{CF4854C1-D986-49B6-A279-F1E3863DDB87}"/>
    <cellStyle name="Millares [0] 2 10 3 2 2" xfId="4874" xr:uid="{6008BF5A-5289-41B7-ADF4-904A3264853B}"/>
    <cellStyle name="Millares [0] 2 10 3 3" xfId="3691" xr:uid="{0574D16E-E652-4E51-87CB-3236FE917F84}"/>
    <cellStyle name="Millares [0] 2 10 4" xfId="1916" xr:uid="{94F5BBB0-EAF6-4CAF-A65F-D0315A646609}"/>
    <cellStyle name="Millares [0] 2 10 4 2" xfId="4282" xr:uid="{6BF7674D-557F-42D2-A28C-786CD8A0E0B5}"/>
    <cellStyle name="Millares [0] 2 10 5" xfId="3099" xr:uid="{668332DE-39C9-445F-B3A8-451D3EBBE886}"/>
    <cellStyle name="Millares [0] 2 10 6" xfId="5391" xr:uid="{B69F744D-8A56-4DA5-9CEF-3D6142C093A1}"/>
    <cellStyle name="Millares [0] 2 11" xfId="741" xr:uid="{25C96BA0-D39C-48DC-8756-7A5A6A12B6BB}"/>
    <cellStyle name="Millares [0] 2 11 2" xfId="1545" xr:uid="{56C9AFF9-1EEB-45BE-9C38-41B44DEB642C}"/>
    <cellStyle name="Millares [0] 2 11 2 2" xfId="2728" xr:uid="{2E5C01D9-152B-4EEA-ABC3-D62F868742A9}"/>
    <cellStyle name="Millares [0] 2 11 2 2 2" xfId="5094" xr:uid="{5C0253F2-1412-4060-B219-DDDCF5543299}"/>
    <cellStyle name="Millares [0] 2 11 2 3" xfId="3911" xr:uid="{2A7BE77D-207C-4E0E-B4D5-3A912EA4F8C1}"/>
    <cellStyle name="Millares [0] 2 11 3" xfId="1927" xr:uid="{72BB3F4E-94E0-4EAF-B873-4B754BB4D240}"/>
    <cellStyle name="Millares [0] 2 11 3 2" xfId="4293" xr:uid="{40B635E2-1312-4D70-8044-3C980F347E73}"/>
    <cellStyle name="Millares [0] 2 11 4" xfId="3110" xr:uid="{8A62DED2-2045-4A54-B412-D721237ED2B9}"/>
    <cellStyle name="Millares [0] 2 11 5" xfId="5416" xr:uid="{3B03EDAC-F8C6-4E2E-A422-A632A03EF371}"/>
    <cellStyle name="Millares [0] 2 12" xfId="773" xr:uid="{F95E064F-6CDE-4DCE-B714-0056A64F2D9E}"/>
    <cellStyle name="Millares [0] 2 12 2" xfId="1577" xr:uid="{067A8D2D-94D4-4AE3-9121-54A21B30177E}"/>
    <cellStyle name="Millares [0] 2 12 2 2" xfId="2760" xr:uid="{D89C81DC-64D5-48D2-9988-8A5DC61CA170}"/>
    <cellStyle name="Millares [0] 2 12 2 2 2" xfId="5126" xr:uid="{94611D54-EAE6-48A8-A1A9-D46B16163971}"/>
    <cellStyle name="Millares [0] 2 12 2 3" xfId="3943" xr:uid="{FE248A1E-2F8D-4D66-A8C4-0D366A40883A}"/>
    <cellStyle name="Millares [0] 2 12 3" xfId="1959" xr:uid="{86C4F8FC-D3DC-4600-B2E6-8B8658D225A2}"/>
    <cellStyle name="Millares [0] 2 12 3 2" xfId="4325" xr:uid="{EE1A751A-18AB-4B83-B03E-E01C44366424}"/>
    <cellStyle name="Millares [0] 2 12 4" xfId="3142" xr:uid="{B3ABFEE9-B04E-4B7D-BBDF-6EA601E62DC1}"/>
    <cellStyle name="Millares [0] 2 12 5" xfId="5442" xr:uid="{BD80E2EE-959C-4704-B9D1-31687A93D3D2}"/>
    <cellStyle name="Millares [0] 2 13" xfId="5468" xr:uid="{83F31AFD-F831-4310-8409-E84657D10665}"/>
    <cellStyle name="Millares [0] 2 14" xfId="5271" xr:uid="{7529A29D-A026-40D6-82DF-D2F3B1D46EA0}"/>
    <cellStyle name="Millares [0] 2 15" xfId="5492" xr:uid="{05CC02F2-1B06-4981-866A-02CBA15D002E}"/>
    <cellStyle name="Millares [0] 2 2" xfId="54" xr:uid="{00000000-0005-0000-0000-000029000000}"/>
    <cellStyle name="Millares [0] 2 2 10" xfId="744" xr:uid="{063AC84A-EEB3-4177-88C1-4C3B6F3F1F60}"/>
    <cellStyle name="Millares [0] 2 2 10 10" xfId="5443" xr:uid="{1E8CC533-4CB4-4563-B49F-585E7F8E84FD}"/>
    <cellStyle name="Millares [0] 2 2 10 2" xfId="824" xr:uid="{011BF80C-67D4-44D0-8847-BBC1380DD692}"/>
    <cellStyle name="Millares [0] 2 2 10 2 2" xfId="1628" xr:uid="{72756949-59CF-49FD-9005-B1CE38EA41E2}"/>
    <cellStyle name="Millares [0] 2 2 10 2 2 2" xfId="2811" xr:uid="{0CBFB544-7B90-4F24-80C3-A3FDFD626AF0}"/>
    <cellStyle name="Millares [0] 2 2 10 2 2 2 2" xfId="5177" xr:uid="{87EADA5A-82E4-4122-A6B1-F80EAF139FB1}"/>
    <cellStyle name="Millares [0] 2 2 10 2 2 3" xfId="3994" xr:uid="{59F12349-93E2-4751-9172-7484681DA072}"/>
    <cellStyle name="Millares [0] 2 2 10 2 3" xfId="2010" xr:uid="{4F4EF95C-3F56-4AA9-B1D2-EEFA97BE720F}"/>
    <cellStyle name="Millares [0] 2 2 10 2 3 2" xfId="4376" xr:uid="{672D092F-13B5-4332-9F77-144B8AEC1471}"/>
    <cellStyle name="Millares [0] 2 2 10 2 4" xfId="3193" xr:uid="{162BBBF3-DF6B-4524-AC57-6F937977E0C5}"/>
    <cellStyle name="Millares [0] 2 2 10 3" xfId="852" xr:uid="{7A8A4E79-AB18-43A3-A93D-8861A20252D2}"/>
    <cellStyle name="Millares [0] 2 2 10 3 2" xfId="1656" xr:uid="{0C11FF03-0945-4C5D-A1AB-B2CFE3C66791}"/>
    <cellStyle name="Millares [0] 2 2 10 3 2 2" xfId="2839" xr:uid="{E55A4973-6FD7-4DAF-A7CB-B19702F5CC1F}"/>
    <cellStyle name="Millares [0] 2 2 10 3 2 2 2" xfId="5205" xr:uid="{24F964D6-00FF-4304-8FD5-B5F47E18920E}"/>
    <cellStyle name="Millares [0] 2 2 10 3 2 3" xfId="4022" xr:uid="{C306A5C0-1D34-4EAD-BA60-18CCC2612BF5}"/>
    <cellStyle name="Millares [0] 2 2 10 3 3" xfId="2038" xr:uid="{8BB74674-D899-4BB5-A8BA-70CD03393EE2}"/>
    <cellStyle name="Millares [0] 2 2 10 3 3 2" xfId="4404" xr:uid="{AEFE222A-1474-4AEF-A465-02AF20D05B9E}"/>
    <cellStyle name="Millares [0] 2 2 10 3 4" xfId="3221" xr:uid="{C76E2E8B-C10A-44E4-A111-8C5021BE09A8}"/>
    <cellStyle name="Millares [0] 2 2 10 4" xfId="880" xr:uid="{811B3C02-CBE7-46A6-91E5-646A9833041E}"/>
    <cellStyle name="Millares [0] 2 2 10 4 2" xfId="1684" xr:uid="{0E1B39E7-5AD8-4DF3-A487-50AE8271A533}"/>
    <cellStyle name="Millares [0] 2 2 10 4 2 2" xfId="2867" xr:uid="{BD0D6B3D-8CD8-4FCC-B398-F9EAF07F6939}"/>
    <cellStyle name="Millares [0] 2 2 10 4 2 2 2" xfId="5233" xr:uid="{9B991021-D26B-4302-B142-EDC2DAD0259A}"/>
    <cellStyle name="Millares [0] 2 2 10 4 2 3" xfId="4050" xr:uid="{A87DB2C7-64B4-414C-863A-81B6E66EF04C}"/>
    <cellStyle name="Millares [0] 2 2 10 4 3" xfId="2066" xr:uid="{9AE9CC54-3794-488A-A899-4CE0668A5B72}"/>
    <cellStyle name="Millares [0] 2 2 10 4 3 2" xfId="4432" xr:uid="{B1860397-EF04-46AA-BE20-8C414036779E}"/>
    <cellStyle name="Millares [0] 2 2 10 4 4" xfId="3249" xr:uid="{A3F6C19D-3701-4D82-AECF-9FC33C84EF7F}"/>
    <cellStyle name="Millares [0] 2 2 10 5" xfId="908" xr:uid="{A6EDD125-8734-41FC-B1BF-BF498FE45D23}"/>
    <cellStyle name="Millares [0] 2 2 10 5 2" xfId="1712" xr:uid="{AA120634-0DDC-446F-B6BF-2FF6B799C0B6}"/>
    <cellStyle name="Millares [0] 2 2 10 5 2 2" xfId="2895" xr:uid="{F8532302-4E67-4BBB-8369-453894611BF2}"/>
    <cellStyle name="Millares [0] 2 2 10 5 2 2 2" xfId="5261" xr:uid="{E5493947-CCD5-44B2-851B-0CB18E19ECD8}"/>
    <cellStyle name="Millares [0] 2 2 10 5 2 3" xfId="4078" xr:uid="{610D5D06-8BB7-462A-BB92-00FAA1143DB1}"/>
    <cellStyle name="Millares [0] 2 2 10 5 3" xfId="2094" xr:uid="{656032C2-8FE1-41B9-A687-9FC6E09F694C}"/>
    <cellStyle name="Millares [0] 2 2 10 5 3 2" xfId="4460" xr:uid="{909E073D-4085-4911-BCB2-9A5CDD6D69AE}"/>
    <cellStyle name="Millares [0] 2 2 10 5 4" xfId="3277" xr:uid="{015260F6-68AE-4B36-B3CE-D730F8312337}"/>
    <cellStyle name="Millares [0] 2 2 10 6" xfId="796" xr:uid="{D2AAC400-33F8-4D01-9EAE-7315BABFE91C}"/>
    <cellStyle name="Millares [0] 2 2 10 6 2" xfId="1600" xr:uid="{1744D9ED-E4A8-4466-9275-19EDC3D2941B}"/>
    <cellStyle name="Millares [0] 2 2 10 6 2 2" xfId="2783" xr:uid="{7507F741-80C1-4697-8C94-FFF4B4C97E71}"/>
    <cellStyle name="Millares [0] 2 2 10 6 2 2 2" xfId="5149" xr:uid="{880678B4-3989-4D18-9DF1-8FF8D996EE1F}"/>
    <cellStyle name="Millares [0] 2 2 10 6 2 3" xfId="3966" xr:uid="{BD580D5A-E30A-48A3-9EDB-7245DA2457DB}"/>
    <cellStyle name="Millares [0] 2 2 10 6 3" xfId="1982" xr:uid="{9EFDDB2B-1882-4D58-B67C-83CEF814FD6E}"/>
    <cellStyle name="Millares [0] 2 2 10 6 3 2" xfId="4348" xr:uid="{9762DC1A-DD02-4D9A-9B78-08E2B2B7663D}"/>
    <cellStyle name="Millares [0] 2 2 10 6 4" xfId="3165" xr:uid="{F4C3CA09-B151-46AB-A0E3-7A42D5A080BB}"/>
    <cellStyle name="Millares [0] 2 2 10 7" xfId="1548" xr:uid="{E188DFC1-DF74-4A68-A375-5A2FC86737C5}"/>
    <cellStyle name="Millares [0] 2 2 10 7 2" xfId="2731" xr:uid="{75A62759-E5D7-4518-A345-4D95D83ACB8E}"/>
    <cellStyle name="Millares [0] 2 2 10 7 2 2" xfId="5097" xr:uid="{005A346F-A19C-4A71-A881-FDF8896CCBBE}"/>
    <cellStyle name="Millares [0] 2 2 10 7 3" xfId="3914" xr:uid="{BBA56266-8BD7-497B-974D-14E44F074C0C}"/>
    <cellStyle name="Millares [0] 2 2 10 8" xfId="1930" xr:uid="{5DA1056B-91F4-4FEA-8FDB-667E2AAF8380}"/>
    <cellStyle name="Millares [0] 2 2 10 8 2" xfId="4296" xr:uid="{52BC3F3A-EF7B-4F50-9C91-28A586276FAD}"/>
    <cellStyle name="Millares [0] 2 2 10 9" xfId="3113" xr:uid="{C9EF4484-3449-47B8-B57D-0448E1F60772}"/>
    <cellStyle name="Millares [0] 2 2 11" xfId="798" xr:uid="{B191E4FC-A27E-483B-BBAE-33C542303535}"/>
    <cellStyle name="Millares [0] 2 2 11 2" xfId="826" xr:uid="{83765351-9310-4392-AF98-EA299F24801C}"/>
    <cellStyle name="Millares [0] 2 2 11 2 2" xfId="1630" xr:uid="{C7E4B53B-B1D0-4096-9C6F-8416AF8BBACA}"/>
    <cellStyle name="Millares [0] 2 2 11 2 2 2" xfId="2813" xr:uid="{BAF2696D-8850-4BAD-839F-B654706B296A}"/>
    <cellStyle name="Millares [0] 2 2 11 2 2 2 2" xfId="5179" xr:uid="{F7DDEA2B-C32D-4DB0-975E-9D7D8DD749F2}"/>
    <cellStyle name="Millares [0] 2 2 11 2 2 3" xfId="3996" xr:uid="{1D6DAF1B-9A6B-4BE5-96C7-27002285B4CB}"/>
    <cellStyle name="Millares [0] 2 2 11 2 3" xfId="2012" xr:uid="{0769F7A0-349B-479A-89E7-FAE2D4F23C10}"/>
    <cellStyle name="Millares [0] 2 2 11 2 3 2" xfId="4378" xr:uid="{43E5E356-C4C1-43BC-95CA-8E7D6EBA68D3}"/>
    <cellStyle name="Millares [0] 2 2 11 2 4" xfId="3195" xr:uid="{922E5079-1717-4BF9-A1B4-029CDC275A0E}"/>
    <cellStyle name="Millares [0] 2 2 11 3" xfId="854" xr:uid="{45722003-DD4A-42D0-B608-68D95FFAD372}"/>
    <cellStyle name="Millares [0] 2 2 11 3 2" xfId="1658" xr:uid="{1CE7811C-DC60-4444-A260-8BB6E1F431DE}"/>
    <cellStyle name="Millares [0] 2 2 11 3 2 2" xfId="2841" xr:uid="{0E68819D-BBBE-4FA1-9295-83A3D0539B44}"/>
    <cellStyle name="Millares [0] 2 2 11 3 2 2 2" xfId="5207" xr:uid="{26C6F18C-649A-4CBC-9C0B-02D323F41E80}"/>
    <cellStyle name="Millares [0] 2 2 11 3 2 3" xfId="4024" xr:uid="{A50BC061-4C1D-45E4-BCF2-376129FB73D3}"/>
    <cellStyle name="Millares [0] 2 2 11 3 3" xfId="2040" xr:uid="{F84A64E7-9D9B-4D03-ACD5-1DA0C4C1826C}"/>
    <cellStyle name="Millares [0] 2 2 11 3 3 2" xfId="4406" xr:uid="{E5BFCCC3-2096-407C-BA90-46E5928BDBFE}"/>
    <cellStyle name="Millares [0] 2 2 11 3 4" xfId="3223" xr:uid="{FC729641-456C-44E3-BBA4-4F59F6C77CF3}"/>
    <cellStyle name="Millares [0] 2 2 11 4" xfId="882" xr:uid="{2AA18F2F-3ED7-403C-A8EC-42B1C492C02A}"/>
    <cellStyle name="Millares [0] 2 2 11 4 2" xfId="1686" xr:uid="{BCCA7061-F670-46C4-B213-F4C005730524}"/>
    <cellStyle name="Millares [0] 2 2 11 4 2 2" xfId="2869" xr:uid="{480B8EC2-6425-4E7D-A147-EAD2E9942C55}"/>
    <cellStyle name="Millares [0] 2 2 11 4 2 2 2" xfId="5235" xr:uid="{B6D328D5-8C91-405B-92BB-7E60C39FBD6E}"/>
    <cellStyle name="Millares [0] 2 2 11 4 2 3" xfId="4052" xr:uid="{8F9ACB6D-896D-434F-ADFC-6E46CF10129D}"/>
    <cellStyle name="Millares [0] 2 2 11 4 3" xfId="2068" xr:uid="{6EB137E4-F425-4C6C-BDAC-BE39AD418E18}"/>
    <cellStyle name="Millares [0] 2 2 11 4 3 2" xfId="4434" xr:uid="{620F2CC5-2688-4CBA-985B-F44A89F62F6E}"/>
    <cellStyle name="Millares [0] 2 2 11 4 4" xfId="3251" xr:uid="{53930E45-E87F-4EF3-9F51-3D6B854A9480}"/>
    <cellStyle name="Millares [0] 2 2 11 5" xfId="910" xr:uid="{81F39FC6-7497-4C8D-BE9B-2CBEDCA485B5}"/>
    <cellStyle name="Millares [0] 2 2 11 5 2" xfId="1714" xr:uid="{6DFA4859-DD9B-40AC-8826-FD318FC5324A}"/>
    <cellStyle name="Millares [0] 2 2 11 5 2 2" xfId="2897" xr:uid="{CEE91109-33C0-4AD9-BC1E-C5D76D30A960}"/>
    <cellStyle name="Millares [0] 2 2 11 5 2 2 2" xfId="5263" xr:uid="{A70EDEBB-06BB-447F-9F9E-C5A19884DAA3}"/>
    <cellStyle name="Millares [0] 2 2 11 5 2 3" xfId="4080" xr:uid="{F561AB86-1D68-474C-A9B0-807910586B91}"/>
    <cellStyle name="Millares [0] 2 2 11 5 3" xfId="2096" xr:uid="{409ECCD2-ADC8-42FB-855B-3D1046485DCD}"/>
    <cellStyle name="Millares [0] 2 2 11 5 3 2" xfId="4462" xr:uid="{2DAEA5E9-2D02-49A0-B0BD-5E5CBD8B2ECE}"/>
    <cellStyle name="Millares [0] 2 2 11 5 4" xfId="3279" xr:uid="{93706ECB-2069-4070-A90E-60CB981D4764}"/>
    <cellStyle name="Millares [0] 2 2 11 6" xfId="1602" xr:uid="{03696BD5-D801-421F-8A7B-3F5D19DAC742}"/>
    <cellStyle name="Millares [0] 2 2 11 6 2" xfId="2785" xr:uid="{97FF924A-0ED5-4A3E-9B90-34AE209C92DB}"/>
    <cellStyle name="Millares [0] 2 2 11 6 2 2" xfId="5151" xr:uid="{E3A868C8-4D9F-4A63-AF1D-35CDABCE038E}"/>
    <cellStyle name="Millares [0] 2 2 11 6 3" xfId="3968" xr:uid="{1941C8B1-7292-483F-8FBB-43BB07799F53}"/>
    <cellStyle name="Millares [0] 2 2 11 7" xfId="1984" xr:uid="{94DF7BBD-5029-4798-9569-9ECBC14AB24F}"/>
    <cellStyle name="Millares [0] 2 2 11 7 2" xfId="4350" xr:uid="{A9B4DE98-3F2F-4DEB-819C-2EF9462B1DB0}"/>
    <cellStyle name="Millares [0] 2 2 11 8" xfId="3167" xr:uid="{4157A27D-EF7F-408B-BAB2-7CCE322CC6B3}"/>
    <cellStyle name="Millares [0] 2 2 11 9" xfId="5469" xr:uid="{32042570-3AC7-4766-89CA-45B2E0772AD0}"/>
    <cellStyle name="Millares [0] 2 2 12" xfId="800" xr:uid="{0B28206C-A979-4A1D-A57E-DD4F1E35AEA2}"/>
    <cellStyle name="Millares [0] 2 2 12 2" xfId="828" xr:uid="{9730C98F-84A2-4E26-A16D-9A0CC2EF7F39}"/>
    <cellStyle name="Millares [0] 2 2 12 2 2" xfId="1632" xr:uid="{8CE2187C-2A50-4EC7-9239-1E1F5C33BD22}"/>
    <cellStyle name="Millares [0] 2 2 12 2 2 2" xfId="2815" xr:uid="{256236AC-5490-409F-8AD1-28287826DBE1}"/>
    <cellStyle name="Millares [0] 2 2 12 2 2 2 2" xfId="5181" xr:uid="{2A627A02-26A6-49B7-B478-5CC3CA05BEA9}"/>
    <cellStyle name="Millares [0] 2 2 12 2 2 3" xfId="3998" xr:uid="{67D771DE-733B-4925-B1EA-7CEBF7249C0D}"/>
    <cellStyle name="Millares [0] 2 2 12 2 3" xfId="2014" xr:uid="{D317AB77-E19F-4DE2-ABC9-3E5879ED579B}"/>
    <cellStyle name="Millares [0] 2 2 12 2 3 2" xfId="4380" xr:uid="{1AA8E482-3611-4E5B-8144-62DE7F51EB5D}"/>
    <cellStyle name="Millares [0] 2 2 12 2 4" xfId="3197" xr:uid="{6CD5E519-55DD-4D05-BBB9-B416CC069BDA}"/>
    <cellStyle name="Millares [0] 2 2 12 3" xfId="856" xr:uid="{6A006717-8D18-4A04-BFD6-CDC8BCB6CC4F}"/>
    <cellStyle name="Millares [0] 2 2 12 3 2" xfId="1660" xr:uid="{84274D24-BAF4-4845-8968-A509BC40D7C6}"/>
    <cellStyle name="Millares [0] 2 2 12 3 2 2" xfId="2843" xr:uid="{AFFD27BF-D02A-470E-8500-C2BEC079A5F4}"/>
    <cellStyle name="Millares [0] 2 2 12 3 2 2 2" xfId="5209" xr:uid="{E3E8F1FD-48D5-47BD-A447-ACF35BF50773}"/>
    <cellStyle name="Millares [0] 2 2 12 3 2 3" xfId="4026" xr:uid="{904EBDE7-2FE7-427D-BC25-CBCED8063950}"/>
    <cellStyle name="Millares [0] 2 2 12 3 3" xfId="2042" xr:uid="{65D5ED04-4642-40D3-93CB-7A3B95CE7AB7}"/>
    <cellStyle name="Millares [0] 2 2 12 3 3 2" xfId="4408" xr:uid="{0F5C78E3-57E7-4CB6-864D-8D4BA2749D66}"/>
    <cellStyle name="Millares [0] 2 2 12 3 4" xfId="3225" xr:uid="{A414412F-CBCC-4AD8-9B22-055044017A12}"/>
    <cellStyle name="Millares [0] 2 2 12 4" xfId="884" xr:uid="{93395A55-0580-404B-A8CF-B201CFD834A8}"/>
    <cellStyle name="Millares [0] 2 2 12 4 2" xfId="1688" xr:uid="{4BF203B8-560B-4BA3-A9E3-D0074AF7F7DC}"/>
    <cellStyle name="Millares [0] 2 2 12 4 2 2" xfId="2871" xr:uid="{756D5034-2591-4175-8A69-D15210C3D1F7}"/>
    <cellStyle name="Millares [0] 2 2 12 4 2 2 2" xfId="5237" xr:uid="{4998483A-84E8-472B-87BD-7CBD3596B8A2}"/>
    <cellStyle name="Millares [0] 2 2 12 4 2 3" xfId="4054" xr:uid="{79C1C123-5633-409B-B841-11D3CAF145F4}"/>
    <cellStyle name="Millares [0] 2 2 12 4 3" xfId="2070" xr:uid="{FBD7D0B0-73F3-4E63-8AE7-8898D7935B0E}"/>
    <cellStyle name="Millares [0] 2 2 12 4 3 2" xfId="4436" xr:uid="{D6F4D6DF-34B9-48AE-895F-ED88E01EBE7A}"/>
    <cellStyle name="Millares [0] 2 2 12 4 4" xfId="3253" xr:uid="{A5085D03-A5B0-4101-8329-080BAB3C6C71}"/>
    <cellStyle name="Millares [0] 2 2 12 5" xfId="912" xr:uid="{D8D3753D-B640-471D-BD77-42B7EF04832D}"/>
    <cellStyle name="Millares [0] 2 2 12 5 2" xfId="1716" xr:uid="{720A079E-C89C-4DC1-8221-87D8FF5BD925}"/>
    <cellStyle name="Millares [0] 2 2 12 5 2 2" xfId="2899" xr:uid="{CC92BB00-C6D9-4B34-8EE8-ED418C0A375D}"/>
    <cellStyle name="Millares [0] 2 2 12 5 2 2 2" xfId="5265" xr:uid="{64620164-7671-4458-93DC-E15BBF4C4310}"/>
    <cellStyle name="Millares [0] 2 2 12 5 2 3" xfId="4082" xr:uid="{B1252176-4BE7-4249-843A-CD5FD57B7CCD}"/>
    <cellStyle name="Millares [0] 2 2 12 5 3" xfId="2098" xr:uid="{85A1B78F-04B0-400A-AFC4-CDB06DFF6B9E}"/>
    <cellStyle name="Millares [0] 2 2 12 5 3 2" xfId="4464" xr:uid="{A64F78A4-A30E-4E6B-A14B-FE227DFEF7B0}"/>
    <cellStyle name="Millares [0] 2 2 12 5 4" xfId="3281" xr:uid="{8E132775-6946-4EAB-9CEF-1F4636585EBC}"/>
    <cellStyle name="Millares [0] 2 2 12 6" xfId="1604" xr:uid="{30875E28-4F6C-48DE-8163-68759E180FD7}"/>
    <cellStyle name="Millares [0] 2 2 12 6 2" xfId="2787" xr:uid="{2EDDC5FA-ACA4-4A98-94C5-B13876814448}"/>
    <cellStyle name="Millares [0] 2 2 12 6 2 2" xfId="5153" xr:uid="{3F682FB0-F84A-44AD-AA83-DA78FCE777CA}"/>
    <cellStyle name="Millares [0] 2 2 12 6 3" xfId="3970" xr:uid="{0CA62EB3-FF58-4CB3-AFAE-BB563A2836F7}"/>
    <cellStyle name="Millares [0] 2 2 12 7" xfId="1986" xr:uid="{50C4FDD1-A6ED-42F1-BEBC-CDC88FCFEE84}"/>
    <cellStyle name="Millares [0] 2 2 12 7 2" xfId="4352" xr:uid="{8D2D5BDB-B155-46D0-8E7C-DDBDBC6D1710}"/>
    <cellStyle name="Millares [0] 2 2 12 8" xfId="3169" xr:uid="{4AD6A77E-A592-4110-91AD-654A745F9159}"/>
    <cellStyle name="Millares [0] 2 2 13" xfId="803" xr:uid="{5973B5B6-4FD9-4671-9574-C427F36F29D3}"/>
    <cellStyle name="Millares [0] 2 2 13 2" xfId="1607" xr:uid="{22D9AEE5-BE11-46B6-B6D1-31F102E119B2}"/>
    <cellStyle name="Millares [0] 2 2 13 2 2" xfId="2790" xr:uid="{6D5F118B-6D41-4F75-A3B1-134AB2776782}"/>
    <cellStyle name="Millares [0] 2 2 13 2 2 2" xfId="5156" xr:uid="{75BE9C5A-955C-4EE7-9042-23A40FE0C2AC}"/>
    <cellStyle name="Millares [0] 2 2 13 2 3" xfId="3973" xr:uid="{150F5AF9-0183-498D-BABB-7F1FE4E25EBA}"/>
    <cellStyle name="Millares [0] 2 2 13 3" xfId="1989" xr:uid="{8CBAEB14-BCCE-4F04-8EA9-F2D94D8A6E0B}"/>
    <cellStyle name="Millares [0] 2 2 13 3 2" xfId="4355" xr:uid="{D9FF05B7-D4AD-4AB7-9436-8F8438C1C09F}"/>
    <cellStyle name="Millares [0] 2 2 13 4" xfId="3172" xr:uid="{EB9CF41E-275D-48C9-9238-2BD438EE0A82}"/>
    <cellStyle name="Millares [0] 2 2 14" xfId="831" xr:uid="{2C660849-626C-4D46-B3A0-F1042FA6D586}"/>
    <cellStyle name="Millares [0] 2 2 14 2" xfId="1635" xr:uid="{4B5706D5-4E09-4ABB-99C7-28B6C46F2D56}"/>
    <cellStyle name="Millares [0] 2 2 14 2 2" xfId="2818" xr:uid="{95FB3597-F5FE-4775-99AA-74C1B80C6521}"/>
    <cellStyle name="Millares [0] 2 2 14 2 2 2" xfId="5184" xr:uid="{940C8817-980E-4519-8A6E-6D5B16C05925}"/>
    <cellStyle name="Millares [0] 2 2 14 2 3" xfId="4001" xr:uid="{786C1075-FBA0-4FA3-B9E4-43C18CE5AA3F}"/>
    <cellStyle name="Millares [0] 2 2 14 3" xfId="2017" xr:uid="{13E30A0B-FB01-4140-820E-215428801471}"/>
    <cellStyle name="Millares [0] 2 2 14 3 2" xfId="4383" xr:uid="{BDAFA1B0-DB02-4CB6-93D2-8604BCA1CC78}"/>
    <cellStyle name="Millares [0] 2 2 14 4" xfId="3200" xr:uid="{44E15B01-36F8-4F4B-8A8F-48E010C785BC}"/>
    <cellStyle name="Millares [0] 2 2 15" xfId="859" xr:uid="{49D8E9CD-BC85-421C-A3E7-1DDB94E2DD44}"/>
    <cellStyle name="Millares [0] 2 2 15 2" xfId="1663" xr:uid="{38E01B4B-26E2-4110-9BB3-D92A52FD3B26}"/>
    <cellStyle name="Millares [0] 2 2 15 2 2" xfId="2846" xr:uid="{E3E17ECB-E58D-4A55-AD19-5A3C7EA33A52}"/>
    <cellStyle name="Millares [0] 2 2 15 2 2 2" xfId="5212" xr:uid="{30E4A9A8-61FA-49A0-9ED4-A24862354CB3}"/>
    <cellStyle name="Millares [0] 2 2 15 2 3" xfId="4029" xr:uid="{C65FE1AB-4BBA-4A1A-A336-E4351915A46F}"/>
    <cellStyle name="Millares [0] 2 2 15 3" xfId="2045" xr:uid="{0EC54391-C663-4816-A5D2-BE2422F16BD8}"/>
    <cellStyle name="Millares [0] 2 2 15 3 2" xfId="4411" xr:uid="{8DE8080E-7E0F-4045-B110-4C617D2C89FD}"/>
    <cellStyle name="Millares [0] 2 2 15 4" xfId="3228" xr:uid="{375206D8-1867-437A-B179-80E1C9F3BC44}"/>
    <cellStyle name="Millares [0] 2 2 16" xfId="887" xr:uid="{78A7AAF7-0047-465F-9F26-9BDFADF53419}"/>
    <cellStyle name="Millares [0] 2 2 16 2" xfId="1691" xr:uid="{6D574878-4F25-49CD-914C-3F7F37747704}"/>
    <cellStyle name="Millares [0] 2 2 16 2 2" xfId="2874" xr:uid="{9DEFCD49-F9C5-4D98-9380-33540AFAC2D9}"/>
    <cellStyle name="Millares [0] 2 2 16 2 2 2" xfId="5240" xr:uid="{72BEB65A-56F2-424C-8D17-BFCD44845DFA}"/>
    <cellStyle name="Millares [0] 2 2 16 2 3" xfId="4057" xr:uid="{5FBDAF2C-54F6-4DB8-ACE4-7989B63669F5}"/>
    <cellStyle name="Millares [0] 2 2 16 3" xfId="2073" xr:uid="{E6A19397-9D06-462C-95C9-7673E6F55458}"/>
    <cellStyle name="Millares [0] 2 2 16 3 2" xfId="4439" xr:uid="{C8A7E8EE-FAEB-4BE7-86B5-10E450D78DA3}"/>
    <cellStyle name="Millares [0] 2 2 16 4" xfId="3256" xr:uid="{0923A8B8-D5B2-456A-A00B-5F63B7839392}"/>
    <cellStyle name="Millares [0] 2 2 17" xfId="775" xr:uid="{30969D27-A238-4C06-8464-65EC72A3B968}"/>
    <cellStyle name="Millares [0] 2 2 17 2" xfId="1579" xr:uid="{C9255ACB-536E-4C05-8D44-D662D6DFAE37}"/>
    <cellStyle name="Millares [0] 2 2 17 2 2" xfId="2762" xr:uid="{3F3E1A66-0101-4BFF-A104-E560F395F422}"/>
    <cellStyle name="Millares [0] 2 2 17 2 2 2" xfId="5128" xr:uid="{9534C186-8457-4E13-9D52-83FDE2728EA9}"/>
    <cellStyle name="Millares [0] 2 2 17 2 3" xfId="3945" xr:uid="{8DE05246-3820-4926-B734-60E556DA4EAC}"/>
    <cellStyle name="Millares [0] 2 2 17 3" xfId="1961" xr:uid="{3F237849-B35A-442E-BC20-A1342259689A}"/>
    <cellStyle name="Millares [0] 2 2 17 3 2" xfId="4327" xr:uid="{F618D84F-EB9E-45CB-982D-BCC5852661BB}"/>
    <cellStyle name="Millares [0] 2 2 17 4" xfId="3144" xr:uid="{C24C15EF-22BE-469F-870B-2211ABBD6CBA}"/>
    <cellStyle name="Millares [0] 2 2 18" xfId="915" xr:uid="{32A0A742-99B5-4AC5-8EA1-7E59C3AA86BE}"/>
    <cellStyle name="Millares [0] 2 2 18 2" xfId="1335" xr:uid="{76DC062E-EE64-4F73-A813-C9409E890830}"/>
    <cellStyle name="Millares [0] 2 2 18 2 2" xfId="2519" xr:uid="{CE286372-0CA5-477B-8CE4-A70FAC46E88B}"/>
    <cellStyle name="Millares [0] 2 2 18 2 2 2" xfId="4885" xr:uid="{BE2F2B16-5CE6-46F7-A2C5-9F2E972B7F38}"/>
    <cellStyle name="Millares [0] 2 2 18 2 3" xfId="3702" xr:uid="{E878FCFF-DF32-492E-8096-C09A65CDDD25}"/>
    <cellStyle name="Millares [0] 2 2 18 3" xfId="2101" xr:uid="{DACDA277-6EBA-45B0-B0B5-9C8458CA4362}"/>
    <cellStyle name="Millares [0] 2 2 18 3 2" xfId="4467" xr:uid="{BCADDF24-D275-4C32-B9F1-C338F55ED81E}"/>
    <cellStyle name="Millares [0] 2 2 18 4" xfId="3284" xr:uid="{B598A6E6-00D5-446A-85E7-643F234F21F3}"/>
    <cellStyle name="Millares [0] 2 2 19" xfId="1125" xr:uid="{7DE54DDC-1078-4A29-87CD-A7BEBF4A7DAD}"/>
    <cellStyle name="Millares [0] 2 2 19 2" xfId="2310" xr:uid="{AE2522D6-5694-4889-BCE2-C3746590A971}"/>
    <cellStyle name="Millares [0] 2 2 19 2 2" xfId="4676" xr:uid="{780D862E-B551-4C87-863F-C074F69A473C}"/>
    <cellStyle name="Millares [0] 2 2 19 3" xfId="3493" xr:uid="{7A8C984D-CEE9-4D10-871C-6FADA0BF8CF2}"/>
    <cellStyle name="Millares [0] 2 2 2" xfId="121" xr:uid="{444087E8-D5B6-444C-88A1-E47440159E93}"/>
    <cellStyle name="Millares [0] 2 2 2 10" xfId="1752" xr:uid="{69AA0215-9B40-4BF2-8CC7-35A128BB9719}"/>
    <cellStyle name="Millares [0] 2 2 2 10 2" xfId="4118" xr:uid="{E512E929-A592-4FF6-9E26-EBC9A792654B}"/>
    <cellStyle name="Millares [0] 2 2 2 11" xfId="2935" xr:uid="{D3C4E210-F574-42F9-846B-E15B9ACB9086}"/>
    <cellStyle name="Millares [0] 2 2 2 12" xfId="5299" xr:uid="{BBD6C0DA-7ABC-4329-A9AE-C5CDF3BB4020}"/>
    <cellStyle name="Millares [0] 2 2 2 2" xfId="216" xr:uid="{BE4E9EEE-2D70-4CB0-8330-CA43B3E5B5D1}"/>
    <cellStyle name="Millares [0] 2 2 2 2 10" xfId="3004" xr:uid="{C485C4D9-BC70-4A4C-BB34-84965574F61F}"/>
    <cellStyle name="Millares [0] 2 2 2 2 11" xfId="5314" xr:uid="{07D5B6C8-E989-457D-9A63-226F41BCEFF1}"/>
    <cellStyle name="Millares [0] 2 2 2 2 2" xfId="546" xr:uid="{6C7F1BC3-8791-4D28-BBF9-C4E201B45910}"/>
    <cellStyle name="Millares [0] 2 2 2 2 2 2" xfId="814" xr:uid="{14C2D9FB-004A-4DDB-A44A-D4A80713F5C3}"/>
    <cellStyle name="Millares [0] 2 2 2 2 2 2 2" xfId="1618" xr:uid="{238ADEE6-0439-4E88-B41E-E2D56EECE7E4}"/>
    <cellStyle name="Millares [0] 2 2 2 2 2 2 2 2" xfId="2801" xr:uid="{8865ECAC-D394-4DC9-B976-0C99C2BB5A9C}"/>
    <cellStyle name="Millares [0] 2 2 2 2 2 2 2 2 2" xfId="5167" xr:uid="{F5459D87-6AFA-43EF-9EEB-420ED7BD868A}"/>
    <cellStyle name="Millares [0] 2 2 2 2 2 2 2 3" xfId="3984" xr:uid="{15B669F3-A0F3-40BD-A0A4-BCAD4A98CA70}"/>
    <cellStyle name="Millares [0] 2 2 2 2 2 2 3" xfId="2000" xr:uid="{18A85B11-ABF9-4903-9F3B-C408198274D7}"/>
    <cellStyle name="Millares [0] 2 2 2 2 2 2 3 2" xfId="4366" xr:uid="{EF821AF9-DC30-42EA-9BD6-8C712293A48E}"/>
    <cellStyle name="Millares [0] 2 2 2 2 2 2 4" xfId="3183" xr:uid="{2457AE6C-548A-4D00-A522-06CE02D3E5DB}"/>
    <cellStyle name="Millares [0] 2 2 2 2 2 3" xfId="1079" xr:uid="{A5B19255-3647-4A6F-AE5A-1511DFB2059C}"/>
    <cellStyle name="Millares [0] 2 2 2 2 2 3 2" xfId="1499" xr:uid="{F48A6BE6-9E76-4697-9258-81F7E40DCE8C}"/>
    <cellStyle name="Millares [0] 2 2 2 2 2 3 2 2" xfId="2682" xr:uid="{C6EED811-51C8-445A-B78F-947B427D4E00}"/>
    <cellStyle name="Millares [0] 2 2 2 2 2 3 2 2 2" xfId="5048" xr:uid="{3C1FB686-3757-40E3-94C5-F352C57C8A97}"/>
    <cellStyle name="Millares [0] 2 2 2 2 2 3 2 3" xfId="3865" xr:uid="{46AA61BB-C98D-4F96-9933-CD95CE077293}"/>
    <cellStyle name="Millares [0] 2 2 2 2 2 3 3" xfId="2264" xr:uid="{28850EAB-AF68-438C-A4F6-E217DDF8038E}"/>
    <cellStyle name="Millares [0] 2 2 2 2 2 3 3 2" xfId="4630" xr:uid="{473ECA1D-2A54-4E7F-AE1E-856AB2EE7EF5}"/>
    <cellStyle name="Millares [0] 2 2 2 2 2 3 4" xfId="3447" xr:uid="{09F06767-5785-423A-A50C-35EA982F4AD3}"/>
    <cellStyle name="Millares [0] 2 2 2 2 2 4" xfId="1289" xr:uid="{458ED3F0-123D-404E-889F-60AD31AD0EBA}"/>
    <cellStyle name="Millares [0] 2 2 2 2 2 4 2" xfId="2473" xr:uid="{932E2B0F-8B2C-4A37-940E-5F20648250A6}"/>
    <cellStyle name="Millares [0] 2 2 2 2 2 4 2 2" xfId="4839" xr:uid="{8C529867-4FE6-4CD7-B71C-9C9BF6E22184}"/>
    <cellStyle name="Millares [0] 2 2 2 2 2 4 3" xfId="3656" xr:uid="{5E196BF5-D968-4F18-9F9D-241326D488D7}"/>
    <cellStyle name="Millares [0] 2 2 2 2 2 5" xfId="1881" xr:uid="{83642FF5-E123-46CA-A861-145B9E8DCEDE}"/>
    <cellStyle name="Millares [0] 2 2 2 2 2 5 2" xfId="4247" xr:uid="{A311017C-395B-4541-9652-7A153284EE33}"/>
    <cellStyle name="Millares [0] 2 2 2 2 2 6" xfId="3064" xr:uid="{65936939-9792-4219-B6E6-4D282B5FA248}"/>
    <cellStyle name="Millares [0] 2 2 2 2 2 7" xfId="5340" xr:uid="{52008B5B-FDEE-4A9B-AED9-2425D8D84E08}"/>
    <cellStyle name="Millares [0] 2 2 2 2 3" xfId="842" xr:uid="{F75A0F81-FF67-4006-84EA-80747AE2B936}"/>
    <cellStyle name="Millares [0] 2 2 2 2 3 2" xfId="1646" xr:uid="{708DE185-467F-436F-8AF5-740E70939991}"/>
    <cellStyle name="Millares [0] 2 2 2 2 3 2 2" xfId="2829" xr:uid="{F31F67A6-2747-4472-9A58-740434437008}"/>
    <cellStyle name="Millares [0] 2 2 2 2 3 2 2 2" xfId="5195" xr:uid="{B7726AF8-BD51-431A-A0BF-71F3CF81C16A}"/>
    <cellStyle name="Millares [0] 2 2 2 2 3 2 3" xfId="4012" xr:uid="{294F3749-191E-423C-A452-F9F28898BAC0}"/>
    <cellStyle name="Millares [0] 2 2 2 2 3 3" xfId="2028" xr:uid="{347F1B81-224B-46FB-895E-E5B03A027B98}"/>
    <cellStyle name="Millares [0] 2 2 2 2 3 3 2" xfId="4394" xr:uid="{F638DF0E-7DAA-4211-8F56-EDB6BA149727}"/>
    <cellStyle name="Millares [0] 2 2 2 2 3 4" xfId="3211" xr:uid="{357D6B7B-3C56-4766-92E0-5C694357A71E}"/>
    <cellStyle name="Millares [0] 2 2 2 2 3 5" xfId="5363" xr:uid="{96A2DB1C-B510-487D-9973-2E6FF8D78DE3}"/>
    <cellStyle name="Millares [0] 2 2 2 2 4" xfId="870" xr:uid="{F0370672-DA2C-4D8E-8FEB-A28A1B78CF75}"/>
    <cellStyle name="Millares [0] 2 2 2 2 4 2" xfId="1674" xr:uid="{4AB49E01-768E-4319-9857-3746FF4194B6}"/>
    <cellStyle name="Millares [0] 2 2 2 2 4 2 2" xfId="2857" xr:uid="{A943218F-74E9-4C46-975C-DC60121C56AF}"/>
    <cellStyle name="Millares [0] 2 2 2 2 4 2 2 2" xfId="5223" xr:uid="{AF6E61DF-6FDF-4E8A-A47B-CFA76DBA1CA3}"/>
    <cellStyle name="Millares [0] 2 2 2 2 4 2 3" xfId="4040" xr:uid="{EBD9185D-FA81-4A2A-838A-A73A413EBBF8}"/>
    <cellStyle name="Millares [0] 2 2 2 2 4 3" xfId="2056" xr:uid="{6E7DD4A4-1E00-41BD-BDD7-D211334F8B44}"/>
    <cellStyle name="Millares [0] 2 2 2 2 4 3 2" xfId="4422" xr:uid="{9FA8B512-5F21-4BF2-93FE-4136AAFF4A6F}"/>
    <cellStyle name="Millares [0] 2 2 2 2 4 4" xfId="3239" xr:uid="{CC817CCE-9959-49EA-B2AD-537BE61FF48D}"/>
    <cellStyle name="Millares [0] 2 2 2 2 4 5" xfId="5388" xr:uid="{2B459679-E239-461E-951B-7D8E9FEB707F}"/>
    <cellStyle name="Millares [0] 2 2 2 2 5" xfId="898" xr:uid="{64C83A62-91F1-43F2-B4CE-708044B5A5F0}"/>
    <cellStyle name="Millares [0] 2 2 2 2 5 2" xfId="1702" xr:uid="{4DFCA1A7-AB8F-4346-8F17-1C8964BE83D5}"/>
    <cellStyle name="Millares [0] 2 2 2 2 5 2 2" xfId="2885" xr:uid="{40546749-BC73-43CB-9781-CF23691D76DE}"/>
    <cellStyle name="Millares [0] 2 2 2 2 5 2 2 2" xfId="5251" xr:uid="{F52A2C06-CE37-40AF-830E-2B296AF8D9B2}"/>
    <cellStyle name="Millares [0] 2 2 2 2 5 2 3" xfId="4068" xr:uid="{A5489312-3E09-4161-B5DA-17DA447BB021}"/>
    <cellStyle name="Millares [0] 2 2 2 2 5 3" xfId="2084" xr:uid="{EB8934CB-BD75-4B08-ADF8-60F94AF0D578}"/>
    <cellStyle name="Millares [0] 2 2 2 2 5 3 2" xfId="4450" xr:uid="{499B3817-30BA-4007-9EB9-1EA5ABC3803D}"/>
    <cellStyle name="Millares [0] 2 2 2 2 5 4" xfId="3267" xr:uid="{57CE8A46-79A6-481B-A8B2-A369A95DA831}"/>
    <cellStyle name="Millares [0] 2 2 2 2 5 5" xfId="5413" xr:uid="{91E9F0AE-0546-4CA0-9FB5-1D7F8B0DD122}"/>
    <cellStyle name="Millares [0] 2 2 2 2 6" xfId="786" xr:uid="{4649A9CF-2728-49B4-ACA5-D5B599FFCD38}"/>
    <cellStyle name="Millares [0] 2 2 2 2 6 2" xfId="1590" xr:uid="{ACDAC8BE-3C99-4D36-B7C6-C3AEF2C5FAEB}"/>
    <cellStyle name="Millares [0] 2 2 2 2 6 2 2" xfId="2773" xr:uid="{E480D0F0-0244-4641-B994-A990BC2690DE}"/>
    <cellStyle name="Millares [0] 2 2 2 2 6 2 2 2" xfId="5139" xr:uid="{839886FA-541A-4684-B62B-FF6F6BDE71E9}"/>
    <cellStyle name="Millares [0] 2 2 2 2 6 2 3" xfId="3956" xr:uid="{12D1BBBD-44A3-4D91-8673-225B8FCA0C34}"/>
    <cellStyle name="Millares [0] 2 2 2 2 6 3" xfId="1972" xr:uid="{0C463755-C052-440E-9BBD-16759BF2D382}"/>
    <cellStyle name="Millares [0] 2 2 2 2 6 3 2" xfId="4338" xr:uid="{562A137E-1E84-4418-890A-40B23C4A0C83}"/>
    <cellStyle name="Millares [0] 2 2 2 2 6 4" xfId="3155" xr:uid="{55109907-54CE-42E7-8D3E-F76AC030C86E}"/>
    <cellStyle name="Millares [0] 2 2 2 2 6 5" xfId="5438" xr:uid="{474347FA-6104-4C4F-9B69-EAFD91B7F48C}"/>
    <cellStyle name="Millares [0] 2 2 2 2 7" xfId="1018" xr:uid="{C2D08508-DB54-4402-8E16-87C73C800BE6}"/>
    <cellStyle name="Millares [0] 2 2 2 2 7 2" xfId="1438" xr:uid="{2D23AF5D-F4D3-403E-AC8D-946C89DF0458}"/>
    <cellStyle name="Millares [0] 2 2 2 2 7 2 2" xfId="2622" xr:uid="{6922B573-6A28-475D-81BC-2209604831E6}"/>
    <cellStyle name="Millares [0] 2 2 2 2 7 2 2 2" xfId="4988" xr:uid="{14825A83-F432-417C-9619-CF7ED523F884}"/>
    <cellStyle name="Millares [0] 2 2 2 2 7 2 3" xfId="3805" xr:uid="{ECE195C4-2A0F-451E-9B13-7F90BC2F7B12}"/>
    <cellStyle name="Millares [0] 2 2 2 2 7 3" xfId="2204" xr:uid="{F3FA08C6-732C-46A8-9588-D88C4597A66B}"/>
    <cellStyle name="Millares [0] 2 2 2 2 7 3 2" xfId="4570" xr:uid="{1506EDAA-816F-477C-B9E4-60D9B6A6D2DD}"/>
    <cellStyle name="Millares [0] 2 2 2 2 7 4" xfId="3387" xr:uid="{1F3FA452-89C0-4571-BC0A-C11DEBEE308F}"/>
    <cellStyle name="Millares [0] 2 2 2 2 7 5" xfId="5464" xr:uid="{CB763C43-E514-4F35-B8C7-E014DD14BB18}"/>
    <cellStyle name="Millares [0] 2 2 2 2 8" xfId="1228" xr:uid="{4B230075-8C10-44A8-A05A-13C82427E6D7}"/>
    <cellStyle name="Millares [0] 2 2 2 2 8 2" xfId="2413" xr:uid="{35FE4533-F1B5-4794-96DA-A222AA68F497}"/>
    <cellStyle name="Millares [0] 2 2 2 2 8 2 2" xfId="4779" xr:uid="{F33FC8B5-6058-4460-B50C-DF9A2009CACC}"/>
    <cellStyle name="Millares [0] 2 2 2 2 8 3" xfId="3596" xr:uid="{3B5A11F2-00C2-4315-A0DB-9965BB4E8FE1}"/>
    <cellStyle name="Millares [0] 2 2 2 2 8 4" xfId="5490" xr:uid="{EE050321-4604-4689-ABFB-4F7F0FEF8A85}"/>
    <cellStyle name="Millares [0] 2 2 2 2 9" xfId="1821" xr:uid="{7A44CF85-80D3-4229-8C64-E581B7CA82CC}"/>
    <cellStyle name="Millares [0] 2 2 2 2 9 2" xfId="4187" xr:uid="{728A2A8B-4A98-4518-91A5-E5D0E430C1B8}"/>
    <cellStyle name="Millares [0] 2 2 2 3" xfId="169" xr:uid="{941AE9FF-8DB4-421F-9B0A-C7296D229288}"/>
    <cellStyle name="Millares [0] 2 2 2 3 2" xfId="805" xr:uid="{1544CD0D-E83E-4D68-8184-641CBFF26249}"/>
    <cellStyle name="Millares [0] 2 2 2 3 2 2" xfId="1609" xr:uid="{CDAC3128-93A7-4148-91F1-9E6001784CED}"/>
    <cellStyle name="Millares [0] 2 2 2 3 2 2 2" xfId="2792" xr:uid="{F96C00A7-2CCE-4C33-8EAA-089C505872C2}"/>
    <cellStyle name="Millares [0] 2 2 2 3 2 2 2 2" xfId="5158" xr:uid="{198D6A68-4AD6-4E13-8494-CF6C7DE90414}"/>
    <cellStyle name="Millares [0] 2 2 2 3 2 2 3" xfId="3975" xr:uid="{B2F473E8-0F89-424E-A41C-1C82E7EDB89B}"/>
    <cellStyle name="Millares [0] 2 2 2 3 2 3" xfId="1991" xr:uid="{9C7CBFCB-10DD-4A30-AB10-F2C09ED9FBFE}"/>
    <cellStyle name="Millares [0] 2 2 2 3 2 3 2" xfId="4357" xr:uid="{2F83E236-5496-4253-8215-4B7B2CF97711}"/>
    <cellStyle name="Millares [0] 2 2 2 3 2 4" xfId="3174" xr:uid="{E1DA2E5F-837B-4930-ADB7-EA6C32BB1F7D}"/>
    <cellStyle name="Millares [0] 2 2 2 3 3" xfId="976" xr:uid="{3250D3EC-32F8-4BB4-B97C-B853CCA8D8FC}"/>
    <cellStyle name="Millares [0] 2 2 2 3 3 2" xfId="1396" xr:uid="{37BADA71-6A09-4887-B00F-E4A537E20E26}"/>
    <cellStyle name="Millares [0] 2 2 2 3 3 2 2" xfId="2580" xr:uid="{58CC4D36-E2E3-414C-90C3-02CF3FA96462}"/>
    <cellStyle name="Millares [0] 2 2 2 3 3 2 2 2" xfId="4946" xr:uid="{1B05AF3A-7CFE-424C-9533-762B8795F9C1}"/>
    <cellStyle name="Millares [0] 2 2 2 3 3 2 3" xfId="3763" xr:uid="{053657FB-4F17-4DFC-868F-8F5F36BAB69D}"/>
    <cellStyle name="Millares [0] 2 2 2 3 3 3" xfId="2162" xr:uid="{E188144A-7BC9-4ECD-A06B-81EC73F9ED0F}"/>
    <cellStyle name="Millares [0] 2 2 2 3 3 3 2" xfId="4528" xr:uid="{5F0A04CD-711A-44FC-B31C-8AB0CC9AD028}"/>
    <cellStyle name="Millares [0] 2 2 2 3 3 4" xfId="3345" xr:uid="{6B4A419D-B799-4535-A6C3-D3874C5A1A55}"/>
    <cellStyle name="Millares [0] 2 2 2 3 4" xfId="1186" xr:uid="{A6663CA4-B05D-4404-AF14-EF4F86241326}"/>
    <cellStyle name="Millares [0] 2 2 2 3 4 2" xfId="2371" xr:uid="{D0B3F05C-A80F-4E6A-8E17-AF798F87488B}"/>
    <cellStyle name="Millares [0] 2 2 2 3 4 2 2" xfId="4737" xr:uid="{9B60F19A-0556-411A-A31A-6D9E991286CA}"/>
    <cellStyle name="Millares [0] 2 2 2 3 4 3" xfId="3554" xr:uid="{BB96C2A3-5471-4A01-B9BE-A130D7A08BE2}"/>
    <cellStyle name="Millares [0] 2 2 2 3 5" xfId="1779" xr:uid="{503C4D5B-5EBE-4177-B90E-86BE94CAA93D}"/>
    <cellStyle name="Millares [0] 2 2 2 3 5 2" xfId="4145" xr:uid="{E70DF91E-9088-4D79-BBA6-595F0C00DD4F}"/>
    <cellStyle name="Millares [0] 2 2 2 3 6" xfId="2962" xr:uid="{DEA49D9A-4685-45B8-B832-91B7C217E368}"/>
    <cellStyle name="Millares [0] 2 2 2 3 7" xfId="5327" xr:uid="{E3B07AEA-D821-4BB5-945C-DA0972A4ED0F}"/>
    <cellStyle name="Millares [0] 2 2 2 4" xfId="299" xr:uid="{A32DBCF2-396F-49D7-A65B-A29969E94391}"/>
    <cellStyle name="Millares [0] 2 2 2 4 2" xfId="833" xr:uid="{8635A843-F3FA-42F3-95FD-38BA24BDFDE2}"/>
    <cellStyle name="Millares [0] 2 2 2 4 2 2" xfId="1637" xr:uid="{85BC3A64-8515-4A72-9D0D-106EC39E4F66}"/>
    <cellStyle name="Millares [0] 2 2 2 4 2 2 2" xfId="2820" xr:uid="{546970CF-2AC1-416B-98A8-DE08E96D70BF}"/>
    <cellStyle name="Millares [0] 2 2 2 4 2 2 2 2" xfId="5186" xr:uid="{91752FC4-DFA9-446C-9964-516B68A4953E}"/>
    <cellStyle name="Millares [0] 2 2 2 4 2 2 3" xfId="4003" xr:uid="{484673B9-EBB0-4D40-9E67-0A5C4C679AA1}"/>
    <cellStyle name="Millares [0] 2 2 2 4 2 3" xfId="2019" xr:uid="{CDEBC0FB-3B11-41F0-9F29-26EEF72B4580}"/>
    <cellStyle name="Millares [0] 2 2 2 4 2 3 2" xfId="4385" xr:uid="{50FE6CE8-2398-4F01-ADF6-403A4129E110}"/>
    <cellStyle name="Millares [0] 2 2 2 4 2 4" xfId="3202" xr:uid="{1F4DF5D9-CE6A-497B-8FA2-EDB688E7649D}"/>
    <cellStyle name="Millares [0] 2 2 2 4 3" xfId="1044" xr:uid="{5AE97CCB-0632-4A63-BE39-6E19476AAA9E}"/>
    <cellStyle name="Millares [0] 2 2 2 4 3 2" xfId="1464" xr:uid="{AE100FFF-C3E9-4217-90BE-9FCC3C2EBECE}"/>
    <cellStyle name="Millares [0] 2 2 2 4 3 2 2" xfId="2647" xr:uid="{C88C2ECC-EB9F-4BDA-9FAE-33BD005F5B57}"/>
    <cellStyle name="Millares [0] 2 2 2 4 3 2 2 2" xfId="5013" xr:uid="{771E2FE4-CFBB-4CEF-8B60-B8BD99E8CC14}"/>
    <cellStyle name="Millares [0] 2 2 2 4 3 2 3" xfId="3830" xr:uid="{0A51D10E-881A-4D32-B28A-638284083619}"/>
    <cellStyle name="Millares [0] 2 2 2 4 3 3" xfId="2229" xr:uid="{3CB94CE8-E3B6-4458-BBCE-D8ABF520CAFF}"/>
    <cellStyle name="Millares [0] 2 2 2 4 3 3 2" xfId="4595" xr:uid="{B7C9CAAD-4047-457B-9694-20C93524C881}"/>
    <cellStyle name="Millares [0] 2 2 2 4 3 4" xfId="3412" xr:uid="{756A5B68-1AA7-4B41-8CF3-C348119F713A}"/>
    <cellStyle name="Millares [0] 2 2 2 4 4" xfId="1254" xr:uid="{263C099A-D4E4-489B-9741-D7C379DA6B07}"/>
    <cellStyle name="Millares [0] 2 2 2 4 4 2" xfId="2438" xr:uid="{D8D8E32D-B4B7-40C0-8099-635E62BC01EA}"/>
    <cellStyle name="Millares [0] 2 2 2 4 4 2 2" xfId="4804" xr:uid="{BFB3AF70-B543-46AC-8894-588E638994D6}"/>
    <cellStyle name="Millares [0] 2 2 2 4 4 3" xfId="3621" xr:uid="{F2C1B8FC-9180-4252-ACF4-4D2498A25600}"/>
    <cellStyle name="Millares [0] 2 2 2 4 5" xfId="1846" xr:uid="{B6FEE9C2-1C47-43C7-9518-26CBC4040586}"/>
    <cellStyle name="Millares [0] 2 2 2 4 5 2" xfId="4212" xr:uid="{5A027D41-A40E-430D-B423-96D1A0A173D8}"/>
    <cellStyle name="Millares [0] 2 2 2 4 6" xfId="3029" xr:uid="{491CFDC8-3837-4DE2-88D0-1214638C5084}"/>
    <cellStyle name="Millares [0] 2 2 2 4 7" xfId="5351" xr:uid="{2DC0E6AB-9865-4D5A-8ACF-17D218A470A7}"/>
    <cellStyle name="Millares [0] 2 2 2 5" xfId="750" xr:uid="{9801ACD1-BD63-4F8C-B605-4C0F79183162}"/>
    <cellStyle name="Millares [0] 2 2 2 5 2" xfId="861" xr:uid="{78214574-9508-4D12-9802-A6AD83C9CE54}"/>
    <cellStyle name="Millares [0] 2 2 2 5 2 2" xfId="1665" xr:uid="{942A8761-C0C8-47BA-B7EA-D027EFCE476A}"/>
    <cellStyle name="Millares [0] 2 2 2 5 2 2 2" xfId="2848" xr:uid="{5F53F0D8-88BB-46B1-91DD-D186792CD538}"/>
    <cellStyle name="Millares [0] 2 2 2 5 2 2 2 2" xfId="5214" xr:uid="{0DF8CAAF-23DA-4785-8030-278CF215744E}"/>
    <cellStyle name="Millares [0] 2 2 2 5 2 2 3" xfId="4031" xr:uid="{A2D02BEE-0053-46AE-9573-7B6C782D656C}"/>
    <cellStyle name="Millares [0] 2 2 2 5 2 3" xfId="2047" xr:uid="{BE548955-C86D-4997-A675-6933EFFEECF3}"/>
    <cellStyle name="Millares [0] 2 2 2 5 2 3 2" xfId="4413" xr:uid="{2C18E688-ACB3-4CD2-89AB-EB10C2956817}"/>
    <cellStyle name="Millares [0] 2 2 2 5 2 4" xfId="3230" xr:uid="{2612D534-C12A-4B95-8357-68DD563A494F}"/>
    <cellStyle name="Millares [0] 2 2 2 5 3" xfId="1554" xr:uid="{C178E2B7-A6EC-460C-87AB-512723699272}"/>
    <cellStyle name="Millares [0] 2 2 2 5 3 2" xfId="2737" xr:uid="{381AEA76-A418-4DB3-9778-139D637B184C}"/>
    <cellStyle name="Millares [0] 2 2 2 5 3 2 2" xfId="5103" xr:uid="{C07DDDD8-1C3B-4EC6-A902-1CEBF708C3FD}"/>
    <cellStyle name="Millares [0] 2 2 2 5 3 3" xfId="3920" xr:uid="{C80803F5-6224-4E66-BD49-BB8A17CF59AF}"/>
    <cellStyle name="Millares [0] 2 2 2 5 4" xfId="1936" xr:uid="{BFF7CB17-57C5-4439-9C0C-EF9DAA9D8117}"/>
    <cellStyle name="Millares [0] 2 2 2 5 4 2" xfId="4302" xr:uid="{C4EC4FA2-5641-4D81-A378-7642EF50ABEA}"/>
    <cellStyle name="Millares [0] 2 2 2 5 5" xfId="3119" xr:uid="{B4E19DFD-68E9-4CDC-8550-B923044BB612}"/>
    <cellStyle name="Millares [0] 2 2 2 5 6" xfId="5376" xr:uid="{1DB18841-77E3-41BA-999C-464E82FC2ECA}"/>
    <cellStyle name="Millares [0] 2 2 2 6" xfId="889" xr:uid="{73E26CEF-37FF-483A-9E51-8563A9F80AAC}"/>
    <cellStyle name="Millares [0] 2 2 2 6 2" xfId="1693" xr:uid="{A97721FD-7E0D-4256-BE03-3A51DAEE4A55}"/>
    <cellStyle name="Millares [0] 2 2 2 6 2 2" xfId="2876" xr:uid="{CE22EEA1-07EC-43F4-96E0-96BDC5310F37}"/>
    <cellStyle name="Millares [0] 2 2 2 6 2 2 2" xfId="5242" xr:uid="{71701841-5DC7-4BD0-BBF4-36A6F465B6C5}"/>
    <cellStyle name="Millares [0] 2 2 2 6 2 3" xfId="4059" xr:uid="{03F30379-BFE7-4387-A495-DB4E02FC14C6}"/>
    <cellStyle name="Millares [0] 2 2 2 6 3" xfId="2075" xr:uid="{E70EBB0A-E15C-490D-BEB7-7E55672F16F3}"/>
    <cellStyle name="Millares [0] 2 2 2 6 3 2" xfId="4441" xr:uid="{E9044E99-DC0A-4787-8E4A-C4E30D581B27}"/>
    <cellStyle name="Millares [0] 2 2 2 6 4" xfId="3258" xr:uid="{23480BC1-B6E8-4747-B29B-6B40BE79F64F}"/>
    <cellStyle name="Millares [0] 2 2 2 6 5" xfId="5401" xr:uid="{7F4CEE69-5BF6-43BB-9FFA-6D86028FCE35}"/>
    <cellStyle name="Millares [0] 2 2 2 7" xfId="777" xr:uid="{19103434-1212-4B61-9AFE-DF8EC2D2ECD0}"/>
    <cellStyle name="Millares [0] 2 2 2 7 2" xfId="1581" xr:uid="{2948A67B-E487-45FE-B90B-F643457D04BE}"/>
    <cellStyle name="Millares [0] 2 2 2 7 2 2" xfId="2764" xr:uid="{D504B5A0-D227-47D7-9506-D47E1284388E}"/>
    <cellStyle name="Millares [0] 2 2 2 7 2 2 2" xfId="5130" xr:uid="{9B743BE1-DB00-4DC7-94BC-1C098CCF0892}"/>
    <cellStyle name="Millares [0] 2 2 2 7 2 3" xfId="3947" xr:uid="{FAC65B91-9FBF-4CAA-A7F7-AC1D42AB3A0A}"/>
    <cellStyle name="Millares [0] 2 2 2 7 3" xfId="1963" xr:uid="{7024D2E4-E855-4D73-9C0A-5F7C3E43F721}"/>
    <cellStyle name="Millares [0] 2 2 2 7 3 2" xfId="4329" xr:uid="{F8286D35-2026-4BF8-BE61-DFF550A16500}"/>
    <cellStyle name="Millares [0] 2 2 2 7 4" xfId="3146" xr:uid="{3379CF25-07C6-4A0A-A1DA-8BCD31475229}"/>
    <cellStyle name="Millares [0] 2 2 2 7 5" xfId="5426" xr:uid="{66A07855-81D3-48CA-9D2A-5933C9DEC3E5}"/>
    <cellStyle name="Millares [0] 2 2 2 8" xfId="949" xr:uid="{D308D24F-DFA0-400D-9641-9B1363FD372F}"/>
    <cellStyle name="Millares [0] 2 2 2 8 2" xfId="1369" xr:uid="{9DB7F0B9-0B56-4D8C-8D39-96BB9F1DD50C}"/>
    <cellStyle name="Millares [0] 2 2 2 8 2 2" xfId="2553" xr:uid="{314110DA-775C-4CD7-A4DE-1B32F82DEA94}"/>
    <cellStyle name="Millares [0] 2 2 2 8 2 2 2" xfId="4919" xr:uid="{A4E2FD17-4080-4A81-BBD3-2F8A4D286E3A}"/>
    <cellStyle name="Millares [0] 2 2 2 8 2 3" xfId="3736" xr:uid="{454AB9A8-CA1D-4D56-A986-973225D7C65F}"/>
    <cellStyle name="Millares [0] 2 2 2 8 3" xfId="2135" xr:uid="{17351C58-9C31-4B31-8E78-5498F55C262E}"/>
    <cellStyle name="Millares [0] 2 2 2 8 3 2" xfId="4501" xr:uid="{57F3CAB4-516A-45A3-A0D3-D237C55F0B6D}"/>
    <cellStyle name="Millares [0] 2 2 2 8 4" xfId="3318" xr:uid="{4FA4EF36-E98A-4246-9EF2-4B1A7C981AC5}"/>
    <cellStyle name="Millares [0] 2 2 2 8 5" xfId="5452" xr:uid="{251E321F-1FFE-444B-BECE-4701AD89D07A}"/>
    <cellStyle name="Millares [0] 2 2 2 9" xfId="1159" xr:uid="{53FDFD8E-9C0F-41C2-B43D-6B92D143E92F}"/>
    <cellStyle name="Millares [0] 2 2 2 9 2" xfId="2344" xr:uid="{DFE96FEC-CEF5-4655-8975-19D0316ED850}"/>
    <cellStyle name="Millares [0] 2 2 2 9 2 2" xfId="4710" xr:uid="{96AC85AC-5D69-458D-8E0D-A7AF0848A290}"/>
    <cellStyle name="Millares [0] 2 2 2 9 3" xfId="3527" xr:uid="{F30D83D2-D94B-4A1D-A563-F39BCF04B22E}"/>
    <cellStyle name="Millares [0] 2 2 2 9 4" xfId="5478" xr:uid="{0D4A75B5-C85A-4C4F-8C46-FA5FEDB0EF97}"/>
    <cellStyle name="Millares [0] 2 2 20" xfId="1718" xr:uid="{F0638ADF-32F6-4D2A-B8BD-9AE88D0D0717}"/>
    <cellStyle name="Millares [0] 2 2 20 2" xfId="4084" xr:uid="{6E450842-AFCB-43EB-93A4-A239055673B3}"/>
    <cellStyle name="Millares [0] 2 2 21" xfId="2901" xr:uid="{935641C7-292C-48DA-8E88-E26C6F212B26}"/>
    <cellStyle name="Millares [0] 2 2 22" xfId="5276" xr:uid="{6B27CC30-E6C7-40B0-9037-752A6641A12A}"/>
    <cellStyle name="Millares [0] 2 2 3" xfId="204" xr:uid="{036F7E65-CE62-45DB-8CBE-84C530F817D6}"/>
    <cellStyle name="Millares [0] 2 2 3 10" xfId="2993" xr:uid="{A1C6DFD9-302B-4E6E-B366-4AE0EBA4ACD9}"/>
    <cellStyle name="Millares [0] 2 2 3 11" xfId="5308" xr:uid="{A9DE027D-5634-47CE-8A30-A5BCB93CF67A}"/>
    <cellStyle name="Millares [0] 2 2 3 2" xfId="575" xr:uid="{A06CECE9-EA35-4467-975B-D01C08B340DD}"/>
    <cellStyle name="Millares [0] 2 2 3 2 2" xfId="807" xr:uid="{D02E6888-7B41-4E3E-BD44-6ECCA1AACC6E}"/>
    <cellStyle name="Millares [0] 2 2 3 2 2 2" xfId="1611" xr:uid="{79B909E7-4504-43BD-AF4A-92B2DA3FE46E}"/>
    <cellStyle name="Millares [0] 2 2 3 2 2 2 2" xfId="2794" xr:uid="{B14AFF06-7346-4F9E-BD99-DE928F9FB25E}"/>
    <cellStyle name="Millares [0] 2 2 3 2 2 2 2 2" xfId="5160" xr:uid="{B69FB676-6557-45B6-A402-5E177B890E8E}"/>
    <cellStyle name="Millares [0] 2 2 3 2 2 2 3" xfId="3977" xr:uid="{7FB06467-3A48-49BE-82C6-902B0690655D}"/>
    <cellStyle name="Millares [0] 2 2 3 2 2 3" xfId="1993" xr:uid="{3C06A047-C8E5-4242-869E-A7F3488F78C3}"/>
    <cellStyle name="Millares [0] 2 2 3 2 2 3 2" xfId="4359" xr:uid="{567917A4-D454-4BAC-BC91-66D1D859008D}"/>
    <cellStyle name="Millares [0] 2 2 3 2 2 4" xfId="3176" xr:uid="{27682964-1CB4-4DFE-B4B6-DA469487A408}"/>
    <cellStyle name="Millares [0] 2 2 3 2 3" xfId="1085" xr:uid="{BB3751F7-E884-4509-A729-031910DE949B}"/>
    <cellStyle name="Millares [0] 2 2 3 2 3 2" xfId="1505" xr:uid="{F090FE20-00B7-4AD2-9984-5EDF9504595E}"/>
    <cellStyle name="Millares [0] 2 2 3 2 3 2 2" xfId="2688" xr:uid="{AE2FB7C4-DD40-40F2-9CEE-9D2F3CB00242}"/>
    <cellStyle name="Millares [0] 2 2 3 2 3 2 2 2" xfId="5054" xr:uid="{A30CE050-B7F9-4AAA-A867-568356BB5CF8}"/>
    <cellStyle name="Millares [0] 2 2 3 2 3 2 3" xfId="3871" xr:uid="{26A53F88-A996-484B-B581-653606E34149}"/>
    <cellStyle name="Millares [0] 2 2 3 2 3 3" xfId="2270" xr:uid="{27F9E122-8AB0-4DA0-A791-128C0CEBA07A}"/>
    <cellStyle name="Millares [0] 2 2 3 2 3 3 2" xfId="4636" xr:uid="{4E2E0BE8-FAE2-463A-AD3C-416EBD83459A}"/>
    <cellStyle name="Millares [0] 2 2 3 2 3 4" xfId="3453" xr:uid="{09F1E8D3-3E86-479B-A1F1-F8D846086E7E}"/>
    <cellStyle name="Millares [0] 2 2 3 2 4" xfId="1295" xr:uid="{6D122249-342E-484F-BBFF-F5D20B402D18}"/>
    <cellStyle name="Millares [0] 2 2 3 2 4 2" xfId="2479" xr:uid="{B7862681-4DA0-40D6-8615-FE447CFCF136}"/>
    <cellStyle name="Millares [0] 2 2 3 2 4 2 2" xfId="4845" xr:uid="{5D8E8165-7FD7-4B65-945E-823E9D41F91A}"/>
    <cellStyle name="Millares [0] 2 2 3 2 4 3" xfId="3662" xr:uid="{FE49E0E3-CE42-4E9B-9DB9-735A90B108FE}"/>
    <cellStyle name="Millares [0] 2 2 3 2 5" xfId="1887" xr:uid="{5BDAF667-ABD0-4260-A426-E9F9071A7573}"/>
    <cellStyle name="Millares [0] 2 2 3 2 5 2" xfId="4253" xr:uid="{B48A5172-8F8D-4DCB-AD41-851AE11F046A}"/>
    <cellStyle name="Millares [0] 2 2 3 2 6" xfId="3070" xr:uid="{95FFDC5B-4026-4D7A-B384-D0B91CBECD06}"/>
    <cellStyle name="Millares [0] 2 2 3 2 7" xfId="5334" xr:uid="{FA0FE27A-611D-47D4-A02D-D3BF7038B847}"/>
    <cellStyle name="Millares [0] 2 2 3 3" xfId="326" xr:uid="{792082AF-ED4D-4599-B39E-A50BCED030AF}"/>
    <cellStyle name="Millares [0] 2 2 3 3 2" xfId="835" xr:uid="{C6EB67E0-FB97-41FA-8D46-AB748A2284DF}"/>
    <cellStyle name="Millares [0] 2 2 3 3 2 2" xfId="1639" xr:uid="{F6EB63B6-A670-46C2-AF86-3EC41A471DCB}"/>
    <cellStyle name="Millares [0] 2 2 3 3 2 2 2" xfId="2822" xr:uid="{8C81DBB4-21E7-4C06-A7D2-2FE185F6667B}"/>
    <cellStyle name="Millares [0] 2 2 3 3 2 2 2 2" xfId="5188" xr:uid="{22024F34-A751-423F-8ADB-7D17C1A0FB43}"/>
    <cellStyle name="Millares [0] 2 2 3 3 2 2 3" xfId="4005" xr:uid="{F4236FA5-17C3-4100-8E51-1DC7520E5084}"/>
    <cellStyle name="Millares [0] 2 2 3 3 2 3" xfId="2021" xr:uid="{5F10D266-D3C9-44DE-AAA2-051145D23CD4}"/>
    <cellStyle name="Millares [0] 2 2 3 3 2 3 2" xfId="4387" xr:uid="{E6DFED03-8F1B-43BE-B391-01994316FEC0}"/>
    <cellStyle name="Millares [0] 2 2 3 3 2 4" xfId="3204" xr:uid="{1663B381-6F1B-4B7B-AF97-9D709A3A768D}"/>
    <cellStyle name="Millares [0] 2 2 3 3 3" xfId="1050" xr:uid="{B453C3E0-5B89-415A-BD49-23BDDA7CB550}"/>
    <cellStyle name="Millares [0] 2 2 3 3 3 2" xfId="1470" xr:uid="{8F4D7DB2-656D-41E2-A93F-E65601AA572B}"/>
    <cellStyle name="Millares [0] 2 2 3 3 3 2 2" xfId="2653" xr:uid="{2BA547F0-AC22-43A2-90B6-F367E7278460}"/>
    <cellStyle name="Millares [0] 2 2 3 3 3 2 2 2" xfId="5019" xr:uid="{D1FC94F3-F9FF-44D5-B132-D1FA0178DAEC}"/>
    <cellStyle name="Millares [0] 2 2 3 3 3 2 3" xfId="3836" xr:uid="{C85152F0-3269-4E87-8FAD-F8BC99BC69C8}"/>
    <cellStyle name="Millares [0] 2 2 3 3 3 3" xfId="2235" xr:uid="{06169E16-0930-45C9-8FCE-79B7A8900276}"/>
    <cellStyle name="Millares [0] 2 2 3 3 3 3 2" xfId="4601" xr:uid="{2FAAE6AC-6CBB-4E5B-8015-7C460A67CE87}"/>
    <cellStyle name="Millares [0] 2 2 3 3 3 4" xfId="3418" xr:uid="{0D7C5F87-327C-4FA5-86F3-BE5D9F2EB488}"/>
    <cellStyle name="Millares [0] 2 2 3 3 4" xfId="1260" xr:uid="{0A262551-38A3-4B4B-A66B-4FBF8EE9FFC4}"/>
    <cellStyle name="Millares [0] 2 2 3 3 4 2" xfId="2444" xr:uid="{179B2EB2-DE9B-4ECF-818F-0D611DABCDA5}"/>
    <cellStyle name="Millares [0] 2 2 3 3 4 2 2" xfId="4810" xr:uid="{D8022862-84AF-4985-B75E-030A7BC58CAF}"/>
    <cellStyle name="Millares [0] 2 2 3 3 4 3" xfId="3627" xr:uid="{5E1A432B-AA0B-4BC4-994D-C45AACEDB802}"/>
    <cellStyle name="Millares [0] 2 2 3 3 5" xfId="1852" xr:uid="{303116BE-C052-4C66-A8CC-30A656096E8B}"/>
    <cellStyle name="Millares [0] 2 2 3 3 5 2" xfId="4218" xr:uid="{C220896B-523B-4378-BF9E-586F9B5ED3D2}"/>
    <cellStyle name="Millares [0] 2 2 3 3 6" xfId="3035" xr:uid="{9BBC63F0-4D3D-4A60-8E38-7FAAF65D3B51}"/>
    <cellStyle name="Millares [0] 2 2 3 3 7" xfId="5358" xr:uid="{5EF3390E-3D7E-42E4-B4F5-778F24F5EAB4}"/>
    <cellStyle name="Millares [0] 2 2 3 4" xfId="756" xr:uid="{6F9A3C7C-AEAB-4D23-B5C5-63B44CE70C8D}"/>
    <cellStyle name="Millares [0] 2 2 3 4 2" xfId="863" xr:uid="{D8841DC4-12AD-44C4-A08C-0B02BD8E23EB}"/>
    <cellStyle name="Millares [0] 2 2 3 4 2 2" xfId="1667" xr:uid="{362BE0CD-DEE9-4027-8CD4-B4373C090B2A}"/>
    <cellStyle name="Millares [0] 2 2 3 4 2 2 2" xfId="2850" xr:uid="{CEA09E13-6B10-407E-9C5F-E5549B19A2FA}"/>
    <cellStyle name="Millares [0] 2 2 3 4 2 2 2 2" xfId="5216" xr:uid="{5D574464-4F57-4FB5-BFAD-D46F96B6D9BB}"/>
    <cellStyle name="Millares [0] 2 2 3 4 2 2 3" xfId="4033" xr:uid="{A5C5E84A-9030-44E3-9576-132922F45A6C}"/>
    <cellStyle name="Millares [0] 2 2 3 4 2 3" xfId="2049" xr:uid="{231635DF-B338-4306-85E9-107C3009BCB0}"/>
    <cellStyle name="Millares [0] 2 2 3 4 2 3 2" xfId="4415" xr:uid="{81B2A8E0-C8AE-4B8D-ACE8-06F24D5DFBA3}"/>
    <cellStyle name="Millares [0] 2 2 3 4 2 4" xfId="3232" xr:uid="{DCD489DC-59F9-43C1-8CBF-547E40BE6CE9}"/>
    <cellStyle name="Millares [0] 2 2 3 4 3" xfId="1560" xr:uid="{B3DFE3D3-3E49-4A39-9F73-84CA4699CEF2}"/>
    <cellStyle name="Millares [0] 2 2 3 4 3 2" xfId="2743" xr:uid="{6B536B5B-50DE-4BD1-85AD-383F5D214E45}"/>
    <cellStyle name="Millares [0] 2 2 3 4 3 2 2" xfId="5109" xr:uid="{79151141-CB3F-4262-8D51-694D7EDF41D0}"/>
    <cellStyle name="Millares [0] 2 2 3 4 3 3" xfId="3926" xr:uid="{4D00248D-D0D8-4DD8-8487-D0BF6241198C}"/>
    <cellStyle name="Millares [0] 2 2 3 4 4" xfId="1942" xr:uid="{A26BDAFF-338F-439C-ABD7-30A413B81758}"/>
    <cellStyle name="Millares [0] 2 2 3 4 4 2" xfId="4308" xr:uid="{91C6EB9B-53F6-4F67-8901-3816EAFF7605}"/>
    <cellStyle name="Millares [0] 2 2 3 4 5" xfId="3125" xr:uid="{A5DA1BA6-8DCA-4175-A104-01FDB42BC32B}"/>
    <cellStyle name="Millares [0] 2 2 3 4 6" xfId="5383" xr:uid="{498B64DF-938C-48A9-8FBB-2727AF0DDAAD}"/>
    <cellStyle name="Millares [0] 2 2 3 5" xfId="891" xr:uid="{7C6452F3-CB15-42AC-A2FE-F8E2234E6FE4}"/>
    <cellStyle name="Millares [0] 2 2 3 5 2" xfId="1695" xr:uid="{12384642-92F9-4B4E-8FA7-A5CCD549535F}"/>
    <cellStyle name="Millares [0] 2 2 3 5 2 2" xfId="2878" xr:uid="{857179E4-4DCC-410C-956E-F9802ADE43C6}"/>
    <cellStyle name="Millares [0] 2 2 3 5 2 2 2" xfId="5244" xr:uid="{EF8B867C-FF6E-41F6-A6D6-3651683FC557}"/>
    <cellStyle name="Millares [0] 2 2 3 5 2 3" xfId="4061" xr:uid="{1D01E6DD-E79E-47D7-8B86-E87EFDEE3AED}"/>
    <cellStyle name="Millares [0] 2 2 3 5 3" xfId="2077" xr:uid="{E047F7FF-13A3-4C8D-8E54-7BFC92CEDCF8}"/>
    <cellStyle name="Millares [0] 2 2 3 5 3 2" xfId="4443" xr:uid="{BF211F7F-64BC-441E-B822-D160887E2839}"/>
    <cellStyle name="Millares [0] 2 2 3 5 4" xfId="3260" xr:uid="{786C8AFA-5C95-464C-BBFE-2A8DE761C155}"/>
    <cellStyle name="Millares [0] 2 2 3 5 5" xfId="5408" xr:uid="{8F0ECDAC-7FC8-46A9-A341-DF8D92642339}"/>
    <cellStyle name="Millares [0] 2 2 3 6" xfId="779" xr:uid="{C8D61127-DC2E-4D40-80A9-0F151283DD8D}"/>
    <cellStyle name="Millares [0] 2 2 3 6 2" xfId="1583" xr:uid="{96AC14DC-7AC9-436F-B25B-63646D77FE5C}"/>
    <cellStyle name="Millares [0] 2 2 3 6 2 2" xfId="2766" xr:uid="{70E12E34-1632-466A-9FA2-3201270DF4A3}"/>
    <cellStyle name="Millares [0] 2 2 3 6 2 2 2" xfId="5132" xr:uid="{C9994AAB-5C34-467D-9542-496BB6E08D1F}"/>
    <cellStyle name="Millares [0] 2 2 3 6 2 3" xfId="3949" xr:uid="{2EB91FFC-9D59-4B96-9BE9-E90C6639070E}"/>
    <cellStyle name="Millares [0] 2 2 3 6 3" xfId="1965" xr:uid="{A5DD16C2-37DE-408A-9FCF-55B7027D4FC7}"/>
    <cellStyle name="Millares [0] 2 2 3 6 3 2" xfId="4331" xr:uid="{C1ADE892-5DE9-4891-995A-C5BE3889B9D2}"/>
    <cellStyle name="Millares [0] 2 2 3 6 4" xfId="3148" xr:uid="{0201006F-CE4F-4AEF-8E22-FEB75DF5E5EA}"/>
    <cellStyle name="Millares [0] 2 2 3 6 5" xfId="5433" xr:uid="{7A00921C-F39A-4386-8020-0932DBDF63C2}"/>
    <cellStyle name="Millares [0] 2 2 3 7" xfId="1007" xr:uid="{106A1D48-3D97-4C5E-B7FA-91505D73E406}"/>
    <cellStyle name="Millares [0] 2 2 3 7 2" xfId="1427" xr:uid="{8CE9B84F-92F1-40AC-9BAA-1E8B273061BB}"/>
    <cellStyle name="Millares [0] 2 2 3 7 2 2" xfId="2611" xr:uid="{FE4DD738-8344-4ED9-9FF9-C1E7577AA89E}"/>
    <cellStyle name="Millares [0] 2 2 3 7 2 2 2" xfId="4977" xr:uid="{5F2D203A-1A47-4718-AC86-A607E86549B6}"/>
    <cellStyle name="Millares [0] 2 2 3 7 2 3" xfId="3794" xr:uid="{8D833291-92D2-467D-8A53-45902E2F7556}"/>
    <cellStyle name="Millares [0] 2 2 3 7 3" xfId="2193" xr:uid="{95ACA51A-229F-4D28-B86E-0D1C66616C65}"/>
    <cellStyle name="Millares [0] 2 2 3 7 3 2" xfId="4559" xr:uid="{B8DF160A-F5D1-4DFD-9921-032DF0FD4EF7}"/>
    <cellStyle name="Millares [0] 2 2 3 7 4" xfId="3376" xr:uid="{B80498D6-DB7C-4CD1-89A3-1898332D915B}"/>
    <cellStyle name="Millares [0] 2 2 3 7 5" xfId="5459" xr:uid="{77D90A19-DD72-442E-AF83-FC4107616F27}"/>
    <cellStyle name="Millares [0] 2 2 3 8" xfId="1217" xr:uid="{943A98D1-A7D1-42CC-98C3-135B21807086}"/>
    <cellStyle name="Millares [0] 2 2 3 8 2" xfId="2402" xr:uid="{A94007BE-0DC1-40F4-9545-848F3EEA80D0}"/>
    <cellStyle name="Millares [0] 2 2 3 8 2 2" xfId="4768" xr:uid="{C7DCEDB2-C546-4A7E-8657-0030C3AF88E9}"/>
    <cellStyle name="Millares [0] 2 2 3 8 3" xfId="3585" xr:uid="{878792E7-249E-485F-9FAA-B3A1DFE2ABB5}"/>
    <cellStyle name="Millares [0] 2 2 3 8 4" xfId="5485" xr:uid="{CA23C640-97E6-4F84-ABE0-7061486066A2}"/>
    <cellStyle name="Millares [0] 2 2 3 9" xfId="1810" xr:uid="{85EAA1F1-93AE-4432-B656-180572C8A302}"/>
    <cellStyle name="Millares [0] 2 2 3 9 2" xfId="4176" xr:uid="{AFF1CC3C-0CC3-44D1-A292-1AD944ACEFB7}"/>
    <cellStyle name="Millares [0] 2 2 4" xfId="158" xr:uid="{C84026AE-336E-4DF9-BBD2-84125DCC8512}"/>
    <cellStyle name="Millares [0] 2 2 4 10" xfId="2951" xr:uid="{73718325-CEF5-407F-A0D2-5AE182035D06}"/>
    <cellStyle name="Millares [0] 2 2 4 11" xfId="5282" xr:uid="{ABB5F91B-A728-4E26-90FF-E33B2F4D6906}"/>
    <cellStyle name="Millares [0] 2 2 4 2" xfId="679" xr:uid="{C9626241-B4E7-493B-896F-3641C95F94AC}"/>
    <cellStyle name="Millares [0] 2 2 4 2 2" xfId="810" xr:uid="{E5A6DA18-9386-4FC6-A845-0CD704359129}"/>
    <cellStyle name="Millares [0] 2 2 4 2 2 2" xfId="1614" xr:uid="{7EF21A82-8690-4E70-9C6A-E49DC7EE17B9}"/>
    <cellStyle name="Millares [0] 2 2 4 2 2 2 2" xfId="2797" xr:uid="{AD0DCAFC-FB82-4DC4-B1DA-E96822CB94B6}"/>
    <cellStyle name="Millares [0] 2 2 4 2 2 2 2 2" xfId="5163" xr:uid="{C860F2DA-F245-42B8-83B4-B917CCA5AF82}"/>
    <cellStyle name="Millares [0] 2 2 4 2 2 2 3" xfId="3980" xr:uid="{0AE44805-4737-4CCA-AC9C-BC193BFF72AC}"/>
    <cellStyle name="Millares [0] 2 2 4 2 2 3" xfId="1996" xr:uid="{D9F9273D-8C72-4ACD-B650-90A284C9D04D}"/>
    <cellStyle name="Millares [0] 2 2 4 2 2 3 2" xfId="4362" xr:uid="{0FB3A4DE-04AC-4D65-8B5B-E2676D045C13}"/>
    <cellStyle name="Millares [0] 2 2 4 2 2 4" xfId="3179" xr:uid="{97D8D506-E037-4B10-B752-0880E769EB59}"/>
    <cellStyle name="Millares [0] 2 2 4 2 3" xfId="1099" xr:uid="{A71CDF51-F864-4DDC-B15A-D451DE170B84}"/>
    <cellStyle name="Millares [0] 2 2 4 2 3 2" xfId="1519" xr:uid="{F63BD76E-0EE6-45E1-B7A0-5B1144007123}"/>
    <cellStyle name="Millares [0] 2 2 4 2 3 2 2" xfId="2702" xr:uid="{A1B6FF69-84EC-4EAC-A524-A80C2C72945A}"/>
    <cellStyle name="Millares [0] 2 2 4 2 3 2 2 2" xfId="5068" xr:uid="{B4A4BEC9-6C35-44A3-968B-5FFFECE70317}"/>
    <cellStyle name="Millares [0] 2 2 4 2 3 2 3" xfId="3885" xr:uid="{857E9EF5-3D9C-4B78-A6F8-D850D3B390EA}"/>
    <cellStyle name="Millares [0] 2 2 4 2 3 3" xfId="2284" xr:uid="{8D29F791-8554-4CD0-96DE-2A5649AEC01F}"/>
    <cellStyle name="Millares [0] 2 2 4 2 3 3 2" xfId="4650" xr:uid="{D4E949E5-903B-4E36-89EE-DC5BC1890D20}"/>
    <cellStyle name="Millares [0] 2 2 4 2 3 4" xfId="3467" xr:uid="{33FDD60C-578D-4182-AC3F-98C663A88C1F}"/>
    <cellStyle name="Millares [0] 2 2 4 2 4" xfId="1309" xr:uid="{0415D67C-F23D-4235-A609-649A485A94D1}"/>
    <cellStyle name="Millares [0] 2 2 4 2 4 2" xfId="2493" xr:uid="{230FFCDB-E23A-4BE2-A6D2-AB65A8CE9586}"/>
    <cellStyle name="Millares [0] 2 2 4 2 4 2 2" xfId="4859" xr:uid="{F3397175-C5AB-4BA5-9FD1-104BBB6EB283}"/>
    <cellStyle name="Millares [0] 2 2 4 2 4 3" xfId="3676" xr:uid="{9FED52F0-38E7-4DC1-9CAA-4EFC5494AC7C}"/>
    <cellStyle name="Millares [0] 2 2 4 2 5" xfId="1901" xr:uid="{5561B79E-FE9A-4DFA-90B1-E43F24A7F7A3}"/>
    <cellStyle name="Millares [0] 2 2 4 2 5 2" xfId="4267" xr:uid="{9AE654D9-8461-49CB-B010-3D8F6D230741}"/>
    <cellStyle name="Millares [0] 2 2 4 2 6" xfId="3084" xr:uid="{61DB085D-D628-4A78-9BD3-75BA8D7739A5}"/>
    <cellStyle name="Millares [0] 2 2 4 3" xfId="435" xr:uid="{8B5B8530-F3D7-48B9-B2A9-99E785A9DE22}"/>
    <cellStyle name="Millares [0] 2 2 4 3 2" xfId="838" xr:uid="{9A6566D2-DCD8-4425-ABB1-D51455EDF4A3}"/>
    <cellStyle name="Millares [0] 2 2 4 3 2 2" xfId="1642" xr:uid="{7B3EC984-8561-4B0F-BEEC-C0F289C2C273}"/>
    <cellStyle name="Millares [0] 2 2 4 3 2 2 2" xfId="2825" xr:uid="{34903815-51A6-4D58-9CCA-EE7B1051FE01}"/>
    <cellStyle name="Millares [0] 2 2 4 3 2 2 2 2" xfId="5191" xr:uid="{0C0A5E06-4434-456B-A17E-833E100859E6}"/>
    <cellStyle name="Millares [0] 2 2 4 3 2 2 3" xfId="4008" xr:uid="{0EFFE95A-3A62-4892-8A10-F9190159D6A9}"/>
    <cellStyle name="Millares [0] 2 2 4 3 2 3" xfId="2024" xr:uid="{31E92E20-707F-4ABA-B8D8-7A2C903903E6}"/>
    <cellStyle name="Millares [0] 2 2 4 3 2 3 2" xfId="4390" xr:uid="{5C8D4392-E177-406E-86BF-061E332E22EC}"/>
    <cellStyle name="Millares [0] 2 2 4 3 2 4" xfId="3207" xr:uid="{7F4496F6-1B70-4D68-9BFD-627708D2C318}"/>
    <cellStyle name="Millares [0] 2 2 4 3 3" xfId="1064" xr:uid="{BC9CEB07-2552-465A-BA80-9EC5EB025583}"/>
    <cellStyle name="Millares [0] 2 2 4 3 3 2" xfId="1484" xr:uid="{AEA1B5D1-5931-49CB-BBF0-33A345A8A38C}"/>
    <cellStyle name="Millares [0] 2 2 4 3 3 2 2" xfId="2667" xr:uid="{0DCCEF8E-A410-4452-92E3-31D8552243F4}"/>
    <cellStyle name="Millares [0] 2 2 4 3 3 2 2 2" xfId="5033" xr:uid="{625FCFA0-6C1D-44BC-B1DA-5589AF15801E}"/>
    <cellStyle name="Millares [0] 2 2 4 3 3 2 3" xfId="3850" xr:uid="{217C4BD7-5EBB-488E-9A44-1C6247384121}"/>
    <cellStyle name="Millares [0] 2 2 4 3 3 3" xfId="2249" xr:uid="{BE114722-566C-490B-9021-38041EB321BB}"/>
    <cellStyle name="Millares [0] 2 2 4 3 3 3 2" xfId="4615" xr:uid="{F961E867-9918-4C70-818E-76A5EB01BCD3}"/>
    <cellStyle name="Millares [0] 2 2 4 3 3 4" xfId="3432" xr:uid="{F6C7759B-9666-4133-8A5F-57321F45DD39}"/>
    <cellStyle name="Millares [0] 2 2 4 3 4" xfId="1274" xr:uid="{E65C629A-1ACC-44DC-AFAD-46E0E88632DB}"/>
    <cellStyle name="Millares [0] 2 2 4 3 4 2" xfId="2458" xr:uid="{B16CBE6E-6526-475C-8975-BEC0FFBCDB07}"/>
    <cellStyle name="Millares [0] 2 2 4 3 4 2 2" xfId="4824" xr:uid="{C8B747F0-01C0-4BE1-B6AA-AB6410AA5370}"/>
    <cellStyle name="Millares [0] 2 2 4 3 4 3" xfId="3641" xr:uid="{0B241B3A-D61F-448C-80EF-523FE5615834}"/>
    <cellStyle name="Millares [0] 2 2 4 3 5" xfId="1866" xr:uid="{CBE2093D-AAF5-4D83-831E-88336DDAA9D5}"/>
    <cellStyle name="Millares [0] 2 2 4 3 5 2" xfId="4232" xr:uid="{AB21E349-424B-4735-B68C-30C4D7BA53DA}"/>
    <cellStyle name="Millares [0] 2 2 4 3 6" xfId="3049" xr:uid="{A8F062CD-7832-487D-BD67-44D021095960}"/>
    <cellStyle name="Millares [0] 2 2 4 4" xfId="770" xr:uid="{9C653AE3-BD34-45D4-8104-1B572DA70109}"/>
    <cellStyle name="Millares [0] 2 2 4 4 2" xfId="866" xr:uid="{39EDF0D7-2F17-4B9C-A08A-3B8917CC71B6}"/>
    <cellStyle name="Millares [0] 2 2 4 4 2 2" xfId="1670" xr:uid="{550F2044-6D48-4F2C-A768-BD3E797C509C}"/>
    <cellStyle name="Millares [0] 2 2 4 4 2 2 2" xfId="2853" xr:uid="{66BB1571-C40A-493C-ADAB-BB2065BD93F4}"/>
    <cellStyle name="Millares [0] 2 2 4 4 2 2 2 2" xfId="5219" xr:uid="{7339FDD9-1411-484C-9489-CC7AC2143C1C}"/>
    <cellStyle name="Millares [0] 2 2 4 4 2 2 3" xfId="4036" xr:uid="{9F47D298-991B-4911-AA9A-1466D8BE1D2F}"/>
    <cellStyle name="Millares [0] 2 2 4 4 2 3" xfId="2052" xr:uid="{8A39ED24-971A-4FAD-BC1F-F558D0072695}"/>
    <cellStyle name="Millares [0] 2 2 4 4 2 3 2" xfId="4418" xr:uid="{A5947F76-B62A-4C8B-ACEC-4B5B4BFA1E80}"/>
    <cellStyle name="Millares [0] 2 2 4 4 2 4" xfId="3235" xr:uid="{98E2383C-E37D-4B1C-86D8-602603A6718F}"/>
    <cellStyle name="Millares [0] 2 2 4 4 3" xfId="1574" xr:uid="{13FD8673-6FE7-4EEC-97C6-CAB275E07F9E}"/>
    <cellStyle name="Millares [0] 2 2 4 4 3 2" xfId="2757" xr:uid="{B583BC75-E2E9-4FDC-81E0-85A19FAA95BD}"/>
    <cellStyle name="Millares [0] 2 2 4 4 3 2 2" xfId="5123" xr:uid="{03495B86-2E63-49A2-AB91-4FB498B13569}"/>
    <cellStyle name="Millares [0] 2 2 4 4 3 3" xfId="3940" xr:uid="{20744127-833D-47F6-BD4C-911F716CE1C4}"/>
    <cellStyle name="Millares [0] 2 2 4 4 4" xfId="1956" xr:uid="{A5E4D497-1D2C-4FA7-AAF9-B9C454A35B8D}"/>
    <cellStyle name="Millares [0] 2 2 4 4 4 2" xfId="4322" xr:uid="{A109F17C-C92C-4700-ACEA-4A74EBAA008F}"/>
    <cellStyle name="Millares [0] 2 2 4 4 5" xfId="3139" xr:uid="{11131E9F-2B21-4D5A-AA69-B6CE96F4EC8B}"/>
    <cellStyle name="Millares [0] 2 2 4 5" xfId="894" xr:uid="{CCEA4112-4A07-424E-9546-DCAD2888D28F}"/>
    <cellStyle name="Millares [0] 2 2 4 5 2" xfId="1698" xr:uid="{6C858614-81CC-4338-A22E-4B1D35896D0D}"/>
    <cellStyle name="Millares [0] 2 2 4 5 2 2" xfId="2881" xr:uid="{301820E7-EDA9-4F54-9732-AEDA2FD9B259}"/>
    <cellStyle name="Millares [0] 2 2 4 5 2 2 2" xfId="5247" xr:uid="{7B2C8BAC-A147-4EB4-9EC1-2514184A0BFB}"/>
    <cellStyle name="Millares [0] 2 2 4 5 2 3" xfId="4064" xr:uid="{7974E1A6-0CDF-49AD-A275-23320E26B96D}"/>
    <cellStyle name="Millares [0] 2 2 4 5 3" xfId="2080" xr:uid="{74861A7A-1CC7-4CA1-92A6-760A95352DBB}"/>
    <cellStyle name="Millares [0] 2 2 4 5 3 2" xfId="4446" xr:uid="{1AD5E025-D9D2-4E7B-99B8-D41A5A0F588F}"/>
    <cellStyle name="Millares [0] 2 2 4 5 4" xfId="3263" xr:uid="{C2FDB32E-EE39-4C25-814F-8D916D86B1AE}"/>
    <cellStyle name="Millares [0] 2 2 4 6" xfId="782" xr:uid="{DBDD75D0-97D4-4FA9-BADF-B9417AC9376C}"/>
    <cellStyle name="Millares [0] 2 2 4 6 2" xfId="1586" xr:uid="{34972CC4-899D-461C-8A74-1432F1131503}"/>
    <cellStyle name="Millares [0] 2 2 4 6 2 2" xfId="2769" xr:uid="{5358C2ED-B865-4D69-8DEA-E12A881EB01C}"/>
    <cellStyle name="Millares [0] 2 2 4 6 2 2 2" xfId="5135" xr:uid="{F1EA6F66-B14B-418E-82B5-41EDD97F668E}"/>
    <cellStyle name="Millares [0] 2 2 4 6 2 3" xfId="3952" xr:uid="{D314B57A-2F91-4A62-9853-5018D9D37566}"/>
    <cellStyle name="Millares [0] 2 2 4 6 3" xfId="1968" xr:uid="{816F6FB1-833B-4B71-90F9-8134A091BF98}"/>
    <cellStyle name="Millares [0] 2 2 4 6 3 2" xfId="4334" xr:uid="{94F3FB24-07F1-4984-8AFF-673107019A89}"/>
    <cellStyle name="Millares [0] 2 2 4 6 4" xfId="3151" xr:uid="{100FCF9F-94D6-4CEB-9C65-6E70E5822EF9}"/>
    <cellStyle name="Millares [0] 2 2 4 7" xfId="965" xr:uid="{AF9D6DC5-E8F9-4A47-B5F8-91738BB27D0A}"/>
    <cellStyle name="Millares [0] 2 2 4 7 2" xfId="1385" xr:uid="{EBA6D0A3-31D1-4B46-BD95-6EC28861A22E}"/>
    <cellStyle name="Millares [0] 2 2 4 7 2 2" xfId="2569" xr:uid="{AF6C8830-B7CC-4BDC-8C6D-1C5CDCF26B69}"/>
    <cellStyle name="Millares [0] 2 2 4 7 2 2 2" xfId="4935" xr:uid="{3B436A0C-5716-4F88-9DCC-46114040A82F}"/>
    <cellStyle name="Millares [0] 2 2 4 7 2 3" xfId="3752" xr:uid="{9EBE4215-1D91-4D6E-80FA-98F62DC50E6E}"/>
    <cellStyle name="Millares [0] 2 2 4 7 3" xfId="2151" xr:uid="{F37C399D-803A-4A38-A33B-2159DD09BAF1}"/>
    <cellStyle name="Millares [0] 2 2 4 7 3 2" xfId="4517" xr:uid="{8FBE1916-3068-4880-852C-E33483DC3730}"/>
    <cellStyle name="Millares [0] 2 2 4 7 4" xfId="3334" xr:uid="{F64B0509-7F8D-4F7A-B93C-BBF8C642EA54}"/>
    <cellStyle name="Millares [0] 2 2 4 8" xfId="1175" xr:uid="{DFAD8CC9-311B-4B0B-8A26-1A1E4B6F19A6}"/>
    <cellStyle name="Millares [0] 2 2 4 8 2" xfId="2360" xr:uid="{E3E1E30C-99E1-4284-BB17-AFCABC23D7F7}"/>
    <cellStyle name="Millares [0] 2 2 4 8 2 2" xfId="4726" xr:uid="{75065363-123E-44D5-A32D-485BBF911EAC}"/>
    <cellStyle name="Millares [0] 2 2 4 8 3" xfId="3543" xr:uid="{A0E7D348-2C4E-43FF-9673-EEEF5D769152}"/>
    <cellStyle name="Millares [0] 2 2 4 9" xfId="1768" xr:uid="{A3F0CF38-D6CE-43EE-BE2E-1CB867E273AE}"/>
    <cellStyle name="Millares [0] 2 2 4 9 2" xfId="4134" xr:uid="{985FF46A-2F4E-441F-BAB5-79BCBAE7E055}"/>
    <cellStyle name="Millares [0] 2 2 5" xfId="110" xr:uid="{C44E58CB-5201-4CA2-B5ED-389890EDAE8D}"/>
    <cellStyle name="Millares [0] 2 2 5 10" xfId="2924" xr:uid="{B0D2A58B-0217-48C9-A99C-BF6CD5643D16}"/>
    <cellStyle name="Millares [0] 2 2 5 11" xfId="5318" xr:uid="{C2775585-8654-45DF-9F1A-85B6FF6ADA66}"/>
    <cellStyle name="Millares [0] 2 2 5 2" xfId="500" xr:uid="{7CACB598-A8B7-4232-A48C-131985A95B49}"/>
    <cellStyle name="Millares [0] 2 2 5 2 2" xfId="812" xr:uid="{64B40274-9FB7-42E1-9D17-8E1D9DF5AB5D}"/>
    <cellStyle name="Millares [0] 2 2 5 2 2 2" xfId="1616" xr:uid="{CC5661A3-22CB-44EB-B435-5F36EEBA4E34}"/>
    <cellStyle name="Millares [0] 2 2 5 2 2 2 2" xfId="2799" xr:uid="{9B339E55-DA5E-4D97-9A04-F26948EC6963}"/>
    <cellStyle name="Millares [0] 2 2 5 2 2 2 2 2" xfId="5165" xr:uid="{AE1AA980-D9DC-4A0A-9266-832F19D89953}"/>
    <cellStyle name="Millares [0] 2 2 5 2 2 2 3" xfId="3982" xr:uid="{205A24D7-53C7-4183-A8E8-3C5F42576EDF}"/>
    <cellStyle name="Millares [0] 2 2 5 2 2 3" xfId="1998" xr:uid="{8D192760-21F2-4198-8DB1-7D39A773FC28}"/>
    <cellStyle name="Millares [0] 2 2 5 2 2 3 2" xfId="4364" xr:uid="{DEAEE50A-545A-48B9-853F-4D72A24CC69D}"/>
    <cellStyle name="Millares [0] 2 2 5 2 2 4" xfId="3181" xr:uid="{4C35D539-8B6B-4591-AB85-204240BB8A87}"/>
    <cellStyle name="Millares [0] 2 2 5 2 3" xfId="1073" xr:uid="{D27823A7-C87F-4640-BC75-CDDCBC094045}"/>
    <cellStyle name="Millares [0] 2 2 5 2 3 2" xfId="1493" xr:uid="{39110C44-AEAF-4AD5-A536-5948DC51DAD8}"/>
    <cellStyle name="Millares [0] 2 2 5 2 3 2 2" xfId="2676" xr:uid="{1BEB588E-6AD1-4B78-9B52-D5C6ECFD1031}"/>
    <cellStyle name="Millares [0] 2 2 5 2 3 2 2 2" xfId="5042" xr:uid="{7A016DD8-C23B-4AF3-8507-EF522BFAD09E}"/>
    <cellStyle name="Millares [0] 2 2 5 2 3 2 3" xfId="3859" xr:uid="{CB838EDE-B21F-41A2-A307-7EA138F8ACFF}"/>
    <cellStyle name="Millares [0] 2 2 5 2 3 3" xfId="2258" xr:uid="{96B41018-8B8E-4A91-9E4F-54B7DA3180F4}"/>
    <cellStyle name="Millares [0] 2 2 5 2 3 3 2" xfId="4624" xr:uid="{835D4242-77F3-4A19-919D-716A5BE9DA8C}"/>
    <cellStyle name="Millares [0] 2 2 5 2 3 4" xfId="3441" xr:uid="{4375F4E5-C3C6-4F38-B95A-8402A49C4A12}"/>
    <cellStyle name="Millares [0] 2 2 5 2 4" xfId="1283" xr:uid="{938450F7-1EB7-4287-951C-883368E0CEE5}"/>
    <cellStyle name="Millares [0] 2 2 5 2 4 2" xfId="2467" xr:uid="{BC03E6C9-8F56-415C-857F-E060A16472D1}"/>
    <cellStyle name="Millares [0] 2 2 5 2 4 2 2" xfId="4833" xr:uid="{14FA2B50-DBD3-4247-9FBA-30E3855906C5}"/>
    <cellStyle name="Millares [0] 2 2 5 2 4 3" xfId="3650" xr:uid="{1EC79CBD-F87B-4730-B045-D96382AB7EF5}"/>
    <cellStyle name="Millares [0] 2 2 5 2 5" xfId="1875" xr:uid="{8F468C48-EB7B-46CE-A504-5F6ABF9D6C35}"/>
    <cellStyle name="Millares [0] 2 2 5 2 5 2" xfId="4241" xr:uid="{2BCE538A-F41A-44DA-9A49-52528113264E}"/>
    <cellStyle name="Millares [0] 2 2 5 2 6" xfId="3058" xr:uid="{3562AAF2-E679-46FA-9B45-74D42EA74DDB}"/>
    <cellStyle name="Millares [0] 2 2 5 3" xfId="840" xr:uid="{75B3A899-513F-44FA-A112-E97FFB2AA49F}"/>
    <cellStyle name="Millares [0] 2 2 5 3 2" xfId="1644" xr:uid="{EF32C311-AFA2-4D76-B2FE-743EB266B76F}"/>
    <cellStyle name="Millares [0] 2 2 5 3 2 2" xfId="2827" xr:uid="{8F07B647-3E57-4491-9E97-F6999478B8FB}"/>
    <cellStyle name="Millares [0] 2 2 5 3 2 2 2" xfId="5193" xr:uid="{841B11CF-4BFC-4D95-9FC5-B7634BB5F2F1}"/>
    <cellStyle name="Millares [0] 2 2 5 3 2 3" xfId="4010" xr:uid="{C5248BB3-74B4-4F6D-875F-3044FC138441}"/>
    <cellStyle name="Millares [0] 2 2 5 3 3" xfId="2026" xr:uid="{5BE2AA3C-56AF-4936-90A6-4B897727244B}"/>
    <cellStyle name="Millares [0] 2 2 5 3 3 2" xfId="4392" xr:uid="{C9ADD4B5-F77C-4580-88D6-6D720F4F6471}"/>
    <cellStyle name="Millares [0] 2 2 5 3 4" xfId="3209" xr:uid="{C6EAE767-3431-4C1C-A3FC-74CA6B8974D4}"/>
    <cellStyle name="Millares [0] 2 2 5 4" xfId="868" xr:uid="{15503245-002D-4041-AB45-F4EC10A28C68}"/>
    <cellStyle name="Millares [0] 2 2 5 4 2" xfId="1672" xr:uid="{D916EFA6-845E-4100-8D88-B89A0568DB9F}"/>
    <cellStyle name="Millares [0] 2 2 5 4 2 2" xfId="2855" xr:uid="{29B2005F-65CC-4107-A166-F6BF94D1FD3C}"/>
    <cellStyle name="Millares [0] 2 2 5 4 2 2 2" xfId="5221" xr:uid="{5E3F699A-F772-4C9E-9418-62887A158630}"/>
    <cellStyle name="Millares [0] 2 2 5 4 2 3" xfId="4038" xr:uid="{3D993056-22F1-4D38-84BA-E2E089BB22E5}"/>
    <cellStyle name="Millares [0] 2 2 5 4 3" xfId="2054" xr:uid="{5511416F-A48E-471A-A6BA-EC5816A89347}"/>
    <cellStyle name="Millares [0] 2 2 5 4 3 2" xfId="4420" xr:uid="{232EA8B9-9F2B-4ADF-B269-98255AF8731E}"/>
    <cellStyle name="Millares [0] 2 2 5 4 4" xfId="3237" xr:uid="{00889AAA-847E-409E-A0AF-4D259853C73B}"/>
    <cellStyle name="Millares [0] 2 2 5 5" xfId="896" xr:uid="{BEE4B251-D727-49FA-B3BC-9CA66FE5E893}"/>
    <cellStyle name="Millares [0] 2 2 5 5 2" xfId="1700" xr:uid="{D4521317-8BCA-4638-A60F-0326E527B72A}"/>
    <cellStyle name="Millares [0] 2 2 5 5 2 2" xfId="2883" xr:uid="{9FD363F8-4C5F-4812-830F-7D83D0CF7D73}"/>
    <cellStyle name="Millares [0] 2 2 5 5 2 2 2" xfId="5249" xr:uid="{3922B81E-9FC0-4DC1-AF68-84B124D415CA}"/>
    <cellStyle name="Millares [0] 2 2 5 5 2 3" xfId="4066" xr:uid="{91DF2CDB-EB6E-4BEE-AD6A-FD0D9B90FE6B}"/>
    <cellStyle name="Millares [0] 2 2 5 5 3" xfId="2082" xr:uid="{7F66C377-9305-4CD6-8324-B4E6B97B8965}"/>
    <cellStyle name="Millares [0] 2 2 5 5 3 2" xfId="4448" xr:uid="{B35A02D5-6E18-413F-8B97-9BA886751902}"/>
    <cellStyle name="Millares [0] 2 2 5 5 4" xfId="3265" xr:uid="{B99ECCC3-E8CD-43D5-A33A-79925A74F8EE}"/>
    <cellStyle name="Millares [0] 2 2 5 6" xfId="784" xr:uid="{6A9D19B3-7DFB-4766-B6D4-AD1E18FD96D3}"/>
    <cellStyle name="Millares [0] 2 2 5 6 2" xfId="1588" xr:uid="{D6917F55-AFF9-4653-8C1C-C725A6C580B6}"/>
    <cellStyle name="Millares [0] 2 2 5 6 2 2" xfId="2771" xr:uid="{334B03EA-AFEA-405D-9417-EC2C0BBB8F11}"/>
    <cellStyle name="Millares [0] 2 2 5 6 2 2 2" xfId="5137" xr:uid="{51E24C61-6F31-4DA7-9DD4-285B349BF9B3}"/>
    <cellStyle name="Millares [0] 2 2 5 6 2 3" xfId="3954" xr:uid="{28A19ACB-3D10-4ED2-B266-817BC3E7D176}"/>
    <cellStyle name="Millares [0] 2 2 5 6 3" xfId="1970" xr:uid="{1BC800A1-33D6-4735-B10A-C8A2D6FE50F1}"/>
    <cellStyle name="Millares [0] 2 2 5 6 3 2" xfId="4336" xr:uid="{1B41D16E-F98C-4F1B-B117-579DE7F0E9D2}"/>
    <cellStyle name="Millares [0] 2 2 5 6 4" xfId="3153" xr:uid="{84B912F2-0731-4A43-B2D3-6683A81CD0F7}"/>
    <cellStyle name="Millares [0] 2 2 5 7" xfId="938" xr:uid="{616686BD-A63F-46C0-93D8-90EBC24442C9}"/>
    <cellStyle name="Millares [0] 2 2 5 7 2" xfId="1358" xr:uid="{061B7E19-6A92-425D-9BC2-9DEFBAE06D12}"/>
    <cellStyle name="Millares [0] 2 2 5 7 2 2" xfId="2542" xr:uid="{C27C193C-36F8-4426-8544-D5025254F8D7}"/>
    <cellStyle name="Millares [0] 2 2 5 7 2 2 2" xfId="4908" xr:uid="{16B0D26D-92D1-46E5-8DF6-0A9C4BA26426}"/>
    <cellStyle name="Millares [0] 2 2 5 7 2 3" xfId="3725" xr:uid="{2D0FB0D0-BF82-4EF1-9833-50AF813F27FC}"/>
    <cellStyle name="Millares [0] 2 2 5 7 3" xfId="2124" xr:uid="{3D3D30EC-B87F-476D-8DB4-6DC8DA5CFBBD}"/>
    <cellStyle name="Millares [0] 2 2 5 7 3 2" xfId="4490" xr:uid="{BD17CF8E-C6C2-46D5-B80A-6EE6B4C752F4}"/>
    <cellStyle name="Millares [0] 2 2 5 7 4" xfId="3307" xr:uid="{B8ADB826-386D-4EBE-B3D6-34DA57F4A613}"/>
    <cellStyle name="Millares [0] 2 2 5 8" xfId="1148" xr:uid="{509C57C7-0705-41D8-A2A2-5D5653B4E48D}"/>
    <cellStyle name="Millares [0] 2 2 5 8 2" xfId="2333" xr:uid="{3AB1FC61-CF47-4576-88C9-7A616423460F}"/>
    <cellStyle name="Millares [0] 2 2 5 8 2 2" xfId="4699" xr:uid="{95543F14-F962-44D1-92A1-A722420B024A}"/>
    <cellStyle name="Millares [0] 2 2 5 8 3" xfId="3516" xr:uid="{FDFB807C-632D-4348-99A4-D2994F13818D}"/>
    <cellStyle name="Millares [0] 2 2 5 9" xfId="1741" xr:uid="{6F6E090F-6684-4D3E-A1F9-09CA14F4D797}"/>
    <cellStyle name="Millares [0] 2 2 5 9 2" xfId="4107" xr:uid="{32093418-4981-4580-893B-8164BBC8923E}"/>
    <cellStyle name="Millares [0] 2 2 6" xfId="67" xr:uid="{653E040A-E10B-4932-B8C8-9F154A72535A}"/>
    <cellStyle name="Millares [0] 2 2 6 10" xfId="2909" xr:uid="{DD7461FB-9C08-4A7F-9B17-73AED50AFAE4}"/>
    <cellStyle name="Millares [0] 2 2 6 11" xfId="5344" xr:uid="{D9DAA21A-B182-48A2-90A8-CD3C58C3D95B}"/>
    <cellStyle name="Millares [0] 2 2 6 2" xfId="816" xr:uid="{C21E5F5A-39A2-4B04-BAB6-F5EDF1AC538C}"/>
    <cellStyle name="Millares [0] 2 2 6 2 2" xfId="1620" xr:uid="{DF20BCC1-304A-495A-BE8B-3FB049A36798}"/>
    <cellStyle name="Millares [0] 2 2 6 2 2 2" xfId="2803" xr:uid="{4BC696B4-8241-4201-B4C8-15C9C4661C3A}"/>
    <cellStyle name="Millares [0] 2 2 6 2 2 2 2" xfId="5169" xr:uid="{080F31B0-4F85-442C-81CE-4C01464745B2}"/>
    <cellStyle name="Millares [0] 2 2 6 2 2 3" xfId="3986" xr:uid="{BE38B4A5-917A-4202-9F16-0C79AAB80203}"/>
    <cellStyle name="Millares [0] 2 2 6 2 3" xfId="2002" xr:uid="{38B71484-36DC-41F4-835E-90703FFC88FF}"/>
    <cellStyle name="Millares [0] 2 2 6 2 3 2" xfId="4368" xr:uid="{1533C247-9592-4A83-8BE8-8984511C1DA5}"/>
    <cellStyle name="Millares [0] 2 2 6 2 4" xfId="3185" xr:uid="{6ADD879B-9D99-4245-9C75-BCCFCCCB4121}"/>
    <cellStyle name="Millares [0] 2 2 6 3" xfId="844" xr:uid="{8233BB64-3A57-4343-8D9D-26FAED7AE00A}"/>
    <cellStyle name="Millares [0] 2 2 6 3 2" xfId="1648" xr:uid="{680FAD9B-D584-46B8-B00A-8BEC811E39C8}"/>
    <cellStyle name="Millares [0] 2 2 6 3 2 2" xfId="2831" xr:uid="{769F69A3-398A-4790-93BC-731151658823}"/>
    <cellStyle name="Millares [0] 2 2 6 3 2 2 2" xfId="5197" xr:uid="{AF2DF635-2CDF-4CB8-9149-49FB367FFB32}"/>
    <cellStyle name="Millares [0] 2 2 6 3 2 3" xfId="4014" xr:uid="{79CD1057-FE6B-4C9C-B7A4-20EAF3EAF9C8}"/>
    <cellStyle name="Millares [0] 2 2 6 3 3" xfId="2030" xr:uid="{F99565D5-2E4C-45D7-9C94-B91E930C76FE}"/>
    <cellStyle name="Millares [0] 2 2 6 3 3 2" xfId="4396" xr:uid="{5FB8CACE-58BC-4892-9707-4A73784A1186}"/>
    <cellStyle name="Millares [0] 2 2 6 3 4" xfId="3213" xr:uid="{1FACB45F-12AB-48F5-97A0-75BFA2B1A7DC}"/>
    <cellStyle name="Millares [0] 2 2 6 4" xfId="872" xr:uid="{8F3DCA40-357E-4C49-AF9F-F5F160ADED37}"/>
    <cellStyle name="Millares [0] 2 2 6 4 2" xfId="1676" xr:uid="{25822828-888E-4F3F-ABF1-F175C2DAB1FE}"/>
    <cellStyle name="Millares [0] 2 2 6 4 2 2" xfId="2859" xr:uid="{FDA113A0-9F43-4A80-A58D-5FEB5A9C26E8}"/>
    <cellStyle name="Millares [0] 2 2 6 4 2 2 2" xfId="5225" xr:uid="{0FE4397C-5555-4078-8495-8F2635B80C79}"/>
    <cellStyle name="Millares [0] 2 2 6 4 2 3" xfId="4042" xr:uid="{79EE5B90-88D8-4C09-8BA1-0702668F9BFA}"/>
    <cellStyle name="Millares [0] 2 2 6 4 3" xfId="2058" xr:uid="{6EFEF0F3-4819-4AAC-9056-37525BCBA8E7}"/>
    <cellStyle name="Millares [0] 2 2 6 4 3 2" xfId="4424" xr:uid="{72FDFFBE-9561-4205-BF01-25895D7DCCCB}"/>
    <cellStyle name="Millares [0] 2 2 6 4 4" xfId="3241" xr:uid="{1C2D4732-10D3-4C58-A252-BB770396C549}"/>
    <cellStyle name="Millares [0] 2 2 6 5" xfId="900" xr:uid="{1B0952BB-75A3-47C7-8470-86D473303DC3}"/>
    <cellStyle name="Millares [0] 2 2 6 5 2" xfId="1704" xr:uid="{F4792BC3-E0EC-4862-8CFF-0CB188EAF721}"/>
    <cellStyle name="Millares [0] 2 2 6 5 2 2" xfId="2887" xr:uid="{FF566B7D-5F7E-438D-AF8D-F6B0FBC17BE0}"/>
    <cellStyle name="Millares [0] 2 2 6 5 2 2 2" xfId="5253" xr:uid="{D1ED283E-FFCA-4FB2-8876-7371302C7436}"/>
    <cellStyle name="Millares [0] 2 2 6 5 2 3" xfId="4070" xr:uid="{4D2F6EC6-219D-4879-A1C5-F6BDDCAA7794}"/>
    <cellStyle name="Millares [0] 2 2 6 5 3" xfId="2086" xr:uid="{2196DFA2-ECBA-4E94-BD1C-F666EC7D0484}"/>
    <cellStyle name="Millares [0] 2 2 6 5 3 2" xfId="4452" xr:uid="{DC3E5838-0AFD-48BF-B761-BBE22AC2474A}"/>
    <cellStyle name="Millares [0] 2 2 6 5 4" xfId="3269" xr:uid="{18E664F1-B0DE-4B30-A2BB-9D2F8BD38425}"/>
    <cellStyle name="Millares [0] 2 2 6 6" xfId="788" xr:uid="{284FF44C-7FB0-4DD1-8241-22F7DF9FBB76}"/>
    <cellStyle name="Millares [0] 2 2 6 6 2" xfId="1592" xr:uid="{C5A904D8-8C79-4248-80E8-2F6D4BE7CE26}"/>
    <cellStyle name="Millares [0] 2 2 6 6 2 2" xfId="2775" xr:uid="{CC0A5ED8-6BAE-44D1-BBEF-44978DBCE3ED}"/>
    <cellStyle name="Millares [0] 2 2 6 6 2 2 2" xfId="5141" xr:uid="{CC42637A-9740-4F54-A711-82098464EA88}"/>
    <cellStyle name="Millares [0] 2 2 6 6 2 3" xfId="3958" xr:uid="{1E0FF74C-2CFF-4E05-BE7D-2A85DBEF5EE1}"/>
    <cellStyle name="Millares [0] 2 2 6 6 3" xfId="1974" xr:uid="{F3391405-8FE1-4A1C-AC50-DA38D8FFF1D8}"/>
    <cellStyle name="Millares [0] 2 2 6 6 3 2" xfId="4340" xr:uid="{C9047F89-98D1-431E-B17F-1F439913FCFB}"/>
    <cellStyle name="Millares [0] 2 2 6 6 4" xfId="3157" xr:uid="{A5F6D557-A706-4BE5-8245-C2DD867D8666}"/>
    <cellStyle name="Millares [0] 2 2 6 7" xfId="923" xr:uid="{89B01D56-0B8B-48B7-9843-B3377CCD1193}"/>
    <cellStyle name="Millares [0] 2 2 6 7 2" xfId="1343" xr:uid="{62FF3831-5D42-4CF5-9D4D-79F326F118A8}"/>
    <cellStyle name="Millares [0] 2 2 6 7 2 2" xfId="2527" xr:uid="{9AFC8F61-1FD2-49D1-B241-707EE316FA84}"/>
    <cellStyle name="Millares [0] 2 2 6 7 2 2 2" xfId="4893" xr:uid="{81B64A7A-F886-47E3-826D-8175EAE7F2C2}"/>
    <cellStyle name="Millares [0] 2 2 6 7 2 3" xfId="3710" xr:uid="{28425A9D-9669-47C7-A203-7EDE61A14F27}"/>
    <cellStyle name="Millares [0] 2 2 6 7 3" xfId="2109" xr:uid="{21A8FF35-CBC6-42CF-8B8B-42D5112E4EB6}"/>
    <cellStyle name="Millares [0] 2 2 6 7 3 2" xfId="4475" xr:uid="{CB0E6210-EB06-4EAA-A41B-F2850F816730}"/>
    <cellStyle name="Millares [0] 2 2 6 7 4" xfId="3292" xr:uid="{B2C861C8-889C-4C3D-A8C1-0B0719755193}"/>
    <cellStyle name="Millares [0] 2 2 6 8" xfId="1133" xr:uid="{8235ACF0-A80E-4AB4-8AE3-42CA0D30397B}"/>
    <cellStyle name="Millares [0] 2 2 6 8 2" xfId="2318" xr:uid="{FE371F02-EBEA-494D-B378-455E68BC62E3}"/>
    <cellStyle name="Millares [0] 2 2 6 8 2 2" xfId="4684" xr:uid="{47F48C76-E4B3-4A7F-A7E8-32694374B781}"/>
    <cellStyle name="Millares [0] 2 2 6 8 3" xfId="3501" xr:uid="{5254E7C3-7DEE-491F-BA2E-CB6444C1D2BD}"/>
    <cellStyle name="Millares [0] 2 2 6 9" xfId="1726" xr:uid="{CC6C7FAE-BC4F-44FF-8673-A69302486604}"/>
    <cellStyle name="Millares [0] 2 2 6 9 2" xfId="4092" xr:uid="{12856C76-B325-43E4-86BB-6B65409584F5}"/>
    <cellStyle name="Millares [0] 2 2 7" xfId="225" xr:uid="{2BA2888B-68FF-407A-B2E1-91C9A745561C}"/>
    <cellStyle name="Millares [0] 2 2 7 10" xfId="3013" xr:uid="{D3921E40-CE13-4D8A-9B63-45154F285FB8}"/>
    <cellStyle name="Millares [0] 2 2 7 11" xfId="5367" xr:uid="{860719A6-5F88-454A-93B6-4EB90D5E1DDA}"/>
    <cellStyle name="Millares [0] 2 2 7 2" xfId="818" xr:uid="{BE7E47D4-138C-42A3-BF44-D252B5291D7D}"/>
    <cellStyle name="Millares [0] 2 2 7 2 2" xfId="1622" xr:uid="{A9CFD261-E453-4A58-810A-ED7AFB883581}"/>
    <cellStyle name="Millares [0] 2 2 7 2 2 2" xfId="2805" xr:uid="{AC5E0426-5992-4F10-A536-EEF306E243B4}"/>
    <cellStyle name="Millares [0] 2 2 7 2 2 2 2" xfId="5171" xr:uid="{6EB5897E-3F3F-4419-A6C6-4A57F330C3B5}"/>
    <cellStyle name="Millares [0] 2 2 7 2 2 3" xfId="3988" xr:uid="{48C967EA-F6C6-4973-98E5-1D5FDA436A5D}"/>
    <cellStyle name="Millares [0] 2 2 7 2 3" xfId="2004" xr:uid="{0D325698-16EE-4D80-980C-3166B3CE6659}"/>
    <cellStyle name="Millares [0] 2 2 7 2 3 2" xfId="4370" xr:uid="{651BFE67-5C9F-4E84-83F5-05336AED2690}"/>
    <cellStyle name="Millares [0] 2 2 7 2 4" xfId="3187" xr:uid="{72AC3116-0C11-4979-AF1D-EAE4E35DEFB9}"/>
    <cellStyle name="Millares [0] 2 2 7 3" xfId="846" xr:uid="{A9C148E6-C4E1-414D-A5E0-B60C274201D8}"/>
    <cellStyle name="Millares [0] 2 2 7 3 2" xfId="1650" xr:uid="{232D6A9D-81F5-4952-BC02-DAA913D1463E}"/>
    <cellStyle name="Millares [0] 2 2 7 3 2 2" xfId="2833" xr:uid="{DC9E7CF2-F4FD-41F7-ADD8-4053B2325ABA}"/>
    <cellStyle name="Millares [0] 2 2 7 3 2 2 2" xfId="5199" xr:uid="{7076D5EF-92B0-4F7D-A629-6BBAF50993DD}"/>
    <cellStyle name="Millares [0] 2 2 7 3 2 3" xfId="4016" xr:uid="{7C1CD815-DEBF-4CF2-A3CA-BC0E9278F88D}"/>
    <cellStyle name="Millares [0] 2 2 7 3 3" xfId="2032" xr:uid="{C3F99219-5C40-4115-86AF-94306F692D88}"/>
    <cellStyle name="Millares [0] 2 2 7 3 3 2" xfId="4398" xr:uid="{94102C6C-32EF-4F89-BE8E-7D9F6CC6D46C}"/>
    <cellStyle name="Millares [0] 2 2 7 3 4" xfId="3215" xr:uid="{F804DEC1-EEC4-423B-974F-7D0C70C00E07}"/>
    <cellStyle name="Millares [0] 2 2 7 4" xfId="874" xr:uid="{0952B363-D7E5-4D2F-95DC-3D42150826C4}"/>
    <cellStyle name="Millares [0] 2 2 7 4 2" xfId="1678" xr:uid="{D2F556D6-3DC9-4868-A05C-1B9F31392C90}"/>
    <cellStyle name="Millares [0] 2 2 7 4 2 2" xfId="2861" xr:uid="{3CE0ABFB-5BCF-40CA-978A-4997EF3A0530}"/>
    <cellStyle name="Millares [0] 2 2 7 4 2 2 2" xfId="5227" xr:uid="{6E03368C-F683-4875-875A-9F2CD53847BC}"/>
    <cellStyle name="Millares [0] 2 2 7 4 2 3" xfId="4044" xr:uid="{0F567A0C-15D8-46AC-9D23-D2E57D448B11}"/>
    <cellStyle name="Millares [0] 2 2 7 4 3" xfId="2060" xr:uid="{3DC77574-59E5-4BBE-A13B-016EAE01E002}"/>
    <cellStyle name="Millares [0] 2 2 7 4 3 2" xfId="4426" xr:uid="{DEA50A41-E558-41CC-B662-33448168103E}"/>
    <cellStyle name="Millares [0] 2 2 7 4 4" xfId="3243" xr:uid="{AFC44453-B03F-4E8D-9E5D-2B7F817F42BD}"/>
    <cellStyle name="Millares [0] 2 2 7 5" xfId="902" xr:uid="{FBE9B916-2C89-434D-BB84-54FCAEFB4DFB}"/>
    <cellStyle name="Millares [0] 2 2 7 5 2" xfId="1706" xr:uid="{BB825DC0-5B8C-488C-8FDD-3591954A3CFC}"/>
    <cellStyle name="Millares [0] 2 2 7 5 2 2" xfId="2889" xr:uid="{19505D84-2500-4838-A7DE-4207CBFF33B2}"/>
    <cellStyle name="Millares [0] 2 2 7 5 2 2 2" xfId="5255" xr:uid="{48CE596C-3B9D-40A8-AA6D-230545D15E1B}"/>
    <cellStyle name="Millares [0] 2 2 7 5 2 3" xfId="4072" xr:uid="{83DB2F8A-2C82-4D47-BEF9-57601B07BCF6}"/>
    <cellStyle name="Millares [0] 2 2 7 5 3" xfId="2088" xr:uid="{767E9230-835F-4BBF-BE53-9B5CE3FD35D5}"/>
    <cellStyle name="Millares [0] 2 2 7 5 3 2" xfId="4454" xr:uid="{98EF990A-4F59-4CD8-8822-D06D4E8163B4}"/>
    <cellStyle name="Millares [0] 2 2 7 5 4" xfId="3271" xr:uid="{ED779567-2508-45E7-8BA5-D3BACD85C2E3}"/>
    <cellStyle name="Millares [0] 2 2 7 6" xfId="790" xr:uid="{167C2D6D-B0C0-419C-862F-2F90B4A0A414}"/>
    <cellStyle name="Millares [0] 2 2 7 6 2" xfId="1594" xr:uid="{B03A375B-4C08-4E7A-8575-65C4A5A42FDA}"/>
    <cellStyle name="Millares [0] 2 2 7 6 2 2" xfId="2777" xr:uid="{0A0A45B2-CF70-406C-9D45-2F3CDA4CD791}"/>
    <cellStyle name="Millares [0] 2 2 7 6 2 2 2" xfId="5143" xr:uid="{A8CFF18B-10B4-4681-ABF6-969973F1668F}"/>
    <cellStyle name="Millares [0] 2 2 7 6 2 3" xfId="3960" xr:uid="{C0A81AEB-E670-4C93-A051-B52AEB4E052E}"/>
    <cellStyle name="Millares [0] 2 2 7 6 3" xfId="1976" xr:uid="{24431CF6-6A15-4946-9D9B-EB6F91ECB7A7}"/>
    <cellStyle name="Millares [0] 2 2 7 6 3 2" xfId="4342" xr:uid="{988441A4-5D37-4EC8-B6B7-8CC5D36330D4}"/>
    <cellStyle name="Millares [0] 2 2 7 6 4" xfId="3159" xr:uid="{DDCF30A2-87FF-47B7-81FF-4CF4E496C007}"/>
    <cellStyle name="Millares [0] 2 2 7 7" xfId="1027" xr:uid="{FF1AE7C7-B8A9-492D-9A1A-562684A0D883}"/>
    <cellStyle name="Millares [0] 2 2 7 7 2" xfId="1447" xr:uid="{CA5AE282-2530-427F-ADF1-6B8409E2F63E}"/>
    <cellStyle name="Millares [0] 2 2 7 7 2 2" xfId="2631" xr:uid="{29BC00A6-1D8A-41E5-88A6-7F5393E383B7}"/>
    <cellStyle name="Millares [0] 2 2 7 7 2 2 2" xfId="4997" xr:uid="{5C4009F5-7990-4A9C-B058-7893F2EB378B}"/>
    <cellStyle name="Millares [0] 2 2 7 7 2 3" xfId="3814" xr:uid="{BAF57B99-CDBE-4341-A4BB-B22C8307F628}"/>
    <cellStyle name="Millares [0] 2 2 7 7 3" xfId="2213" xr:uid="{6FD060F9-5642-485C-89F5-294138196A3F}"/>
    <cellStyle name="Millares [0] 2 2 7 7 3 2" xfId="4579" xr:uid="{1C25688E-00AA-4345-A3A5-FBD25DC0B979}"/>
    <cellStyle name="Millares [0] 2 2 7 7 4" xfId="3396" xr:uid="{6B294D2C-83B8-4E15-BA26-F5C8BD08AB3E}"/>
    <cellStyle name="Millares [0] 2 2 7 8" xfId="1237" xr:uid="{2EBE2ADB-5592-472B-9807-B0F45DE707FC}"/>
    <cellStyle name="Millares [0] 2 2 7 8 2" xfId="2422" xr:uid="{A8B6A271-617B-4420-BF31-26F1E24056DD}"/>
    <cellStyle name="Millares [0] 2 2 7 8 2 2" xfId="4788" xr:uid="{B32993FF-C626-4BDF-8BFD-05DD28911069}"/>
    <cellStyle name="Millares [0] 2 2 7 8 3" xfId="3605" xr:uid="{7FAEE57F-6D07-4B43-8846-43533B064080}"/>
    <cellStyle name="Millares [0] 2 2 7 9" xfId="1830" xr:uid="{3D578C18-AC53-4F8D-B89E-7E2529A4E865}"/>
    <cellStyle name="Millares [0] 2 2 7 9 2" xfId="4196" xr:uid="{805A75CF-EF51-4C20-89A5-0DC7DD719AD8}"/>
    <cellStyle name="Millares [0] 2 2 8" xfId="62" xr:uid="{61976DBF-B336-4DB1-956B-A9B6E8775F2D}"/>
    <cellStyle name="Millares [0] 2 2 8 10" xfId="2905" xr:uid="{1621E679-ED5D-4636-AD68-B59CE9E3D542}"/>
    <cellStyle name="Millares [0] 2 2 8 11" xfId="5392" xr:uid="{E1B6505D-0D6F-443C-9F80-A1B23926A7F6}"/>
    <cellStyle name="Millares [0] 2 2 8 2" xfId="820" xr:uid="{7EC26217-6628-4D91-B47B-A1DDCD38E60A}"/>
    <cellStyle name="Millares [0] 2 2 8 2 2" xfId="1624" xr:uid="{2C9280C7-A338-4DA3-9416-888974A041A6}"/>
    <cellStyle name="Millares [0] 2 2 8 2 2 2" xfId="2807" xr:uid="{2E4F8620-C776-4656-95C7-65B374080CBB}"/>
    <cellStyle name="Millares [0] 2 2 8 2 2 2 2" xfId="5173" xr:uid="{D808789E-674A-4C09-9ADF-990E1AE4178B}"/>
    <cellStyle name="Millares [0] 2 2 8 2 2 3" xfId="3990" xr:uid="{0BFA1739-E244-4673-B825-2C4B24D88BD5}"/>
    <cellStyle name="Millares [0] 2 2 8 2 3" xfId="2006" xr:uid="{3C086658-7A22-489D-8752-74EB541B4010}"/>
    <cellStyle name="Millares [0] 2 2 8 2 3 2" xfId="4372" xr:uid="{DB7C0677-3684-4972-8ED0-B5E8AA8ADF3C}"/>
    <cellStyle name="Millares [0] 2 2 8 2 4" xfId="3189" xr:uid="{A797402A-7261-4E01-AC4A-16F2E036FE57}"/>
    <cellStyle name="Millares [0] 2 2 8 3" xfId="848" xr:uid="{C86CF59A-ECF8-4CF2-AD22-6CFBF00B3BD9}"/>
    <cellStyle name="Millares [0] 2 2 8 3 2" xfId="1652" xr:uid="{1E3CA80A-E071-4730-A8C4-92A2CA258F46}"/>
    <cellStyle name="Millares [0] 2 2 8 3 2 2" xfId="2835" xr:uid="{0C62D6F9-0920-4CD6-BCDE-8F93491330BF}"/>
    <cellStyle name="Millares [0] 2 2 8 3 2 2 2" xfId="5201" xr:uid="{3A21A339-18EF-42FF-804C-8E121D6E364A}"/>
    <cellStyle name="Millares [0] 2 2 8 3 2 3" xfId="4018" xr:uid="{C258F79E-142F-44D3-B37C-1F618C84306C}"/>
    <cellStyle name="Millares [0] 2 2 8 3 3" xfId="2034" xr:uid="{2162276E-381F-4D9F-B77E-F2EA39DF0D48}"/>
    <cellStyle name="Millares [0] 2 2 8 3 3 2" xfId="4400" xr:uid="{5B5C937E-39C8-4BFA-BCAF-DDAD582F517E}"/>
    <cellStyle name="Millares [0] 2 2 8 3 4" xfId="3217" xr:uid="{8930F8D8-D5F0-41EE-B96C-4EF455601E9C}"/>
    <cellStyle name="Millares [0] 2 2 8 4" xfId="876" xr:uid="{0449BBF2-1092-4CEA-8382-8BDCB202D383}"/>
    <cellStyle name="Millares [0] 2 2 8 4 2" xfId="1680" xr:uid="{8EC64BDF-7155-4489-B9BF-1EA9CEE2E372}"/>
    <cellStyle name="Millares [0] 2 2 8 4 2 2" xfId="2863" xr:uid="{16F301C5-7BA5-402A-BB44-FB0631340954}"/>
    <cellStyle name="Millares [0] 2 2 8 4 2 2 2" xfId="5229" xr:uid="{D295FF60-7469-4501-B02F-71CB3D494221}"/>
    <cellStyle name="Millares [0] 2 2 8 4 2 3" xfId="4046" xr:uid="{749C2127-107B-4B49-A6E6-B54AB528EA46}"/>
    <cellStyle name="Millares [0] 2 2 8 4 3" xfId="2062" xr:uid="{610C0156-9EC1-444E-A2AD-4AC2509848C1}"/>
    <cellStyle name="Millares [0] 2 2 8 4 3 2" xfId="4428" xr:uid="{F686F7DC-BCB1-410C-A836-CC772BD4B6F7}"/>
    <cellStyle name="Millares [0] 2 2 8 4 4" xfId="3245" xr:uid="{5ACF855D-4627-453F-972E-1119E6E5B385}"/>
    <cellStyle name="Millares [0] 2 2 8 5" xfId="904" xr:uid="{FCF0507F-1B4B-45FA-AF01-686424E3BE2E}"/>
    <cellStyle name="Millares [0] 2 2 8 5 2" xfId="1708" xr:uid="{1675CEA7-6BCE-4762-9362-C9F5E687DFF8}"/>
    <cellStyle name="Millares [0] 2 2 8 5 2 2" xfId="2891" xr:uid="{577785A5-218B-40E1-BCFB-8C63B1C3FC78}"/>
    <cellStyle name="Millares [0] 2 2 8 5 2 2 2" xfId="5257" xr:uid="{20249C5B-14E7-465E-AF21-2DD800DF3560}"/>
    <cellStyle name="Millares [0] 2 2 8 5 2 3" xfId="4074" xr:uid="{3A9B4DCF-0C30-4E8F-A11B-F50EFFC89172}"/>
    <cellStyle name="Millares [0] 2 2 8 5 3" xfId="2090" xr:uid="{627E5442-BF62-4DD2-A178-602364523A3D}"/>
    <cellStyle name="Millares [0] 2 2 8 5 3 2" xfId="4456" xr:uid="{7D01F011-CF4D-4AEA-8BDA-83649FCECF3E}"/>
    <cellStyle name="Millares [0] 2 2 8 5 4" xfId="3273" xr:uid="{6111F774-6992-4060-8356-DE27F8F6740D}"/>
    <cellStyle name="Millares [0] 2 2 8 6" xfId="792" xr:uid="{F8F73F0C-60D7-4E3B-BA11-A7574AD2C205}"/>
    <cellStyle name="Millares [0] 2 2 8 6 2" xfId="1596" xr:uid="{364269BB-1635-4B5F-82EE-D99DEA2E11AC}"/>
    <cellStyle name="Millares [0] 2 2 8 6 2 2" xfId="2779" xr:uid="{0A0C11EB-5EAF-46A0-8D9D-74FFBD188F07}"/>
    <cellStyle name="Millares [0] 2 2 8 6 2 2 2" xfId="5145" xr:uid="{CF9B310B-2E55-442C-90F4-475DBBFC9BDF}"/>
    <cellStyle name="Millares [0] 2 2 8 6 2 3" xfId="3962" xr:uid="{DA8EF334-D816-4694-A81D-38B7AFAE29C3}"/>
    <cellStyle name="Millares [0] 2 2 8 6 3" xfId="1978" xr:uid="{55FC135B-0BDB-4E88-A3A2-AA0D355A41D2}"/>
    <cellStyle name="Millares [0] 2 2 8 6 3 2" xfId="4344" xr:uid="{3A75C266-4133-415B-A4CE-327783FD592C}"/>
    <cellStyle name="Millares [0] 2 2 8 6 4" xfId="3161" xr:uid="{78115B31-A520-46D8-9977-FA2B005D5073}"/>
    <cellStyle name="Millares [0] 2 2 8 7" xfId="919" xr:uid="{1060A8F5-B883-430A-B1D2-768A552C7F8B}"/>
    <cellStyle name="Millares [0] 2 2 8 7 2" xfId="1339" xr:uid="{70E6BDE1-06DB-4CA7-884A-875F9F0D197D}"/>
    <cellStyle name="Millares [0] 2 2 8 7 2 2" xfId="2523" xr:uid="{08F17AE7-A460-437C-9842-086CD606935A}"/>
    <cellStyle name="Millares [0] 2 2 8 7 2 2 2" xfId="4889" xr:uid="{BF2E23DE-41EA-490E-9A42-A53D31C58854}"/>
    <cellStyle name="Millares [0] 2 2 8 7 2 3" xfId="3706" xr:uid="{DD6DC0CC-9E40-4BD8-A6C5-1A9524BB32AE}"/>
    <cellStyle name="Millares [0] 2 2 8 7 3" xfId="2105" xr:uid="{A1A8404D-0080-4076-8E7B-B51DC3B4669B}"/>
    <cellStyle name="Millares [0] 2 2 8 7 3 2" xfId="4471" xr:uid="{0F27F363-4124-45C2-8483-8C33CAB8DAA0}"/>
    <cellStyle name="Millares [0] 2 2 8 7 4" xfId="3288" xr:uid="{8AC716C4-F2C2-4A03-ABF6-4B1B38776A18}"/>
    <cellStyle name="Millares [0] 2 2 8 8" xfId="1129" xr:uid="{EFC82C76-8A63-479A-9AAF-BFB2E6FE46CC}"/>
    <cellStyle name="Millares [0] 2 2 8 8 2" xfId="2314" xr:uid="{9180C44E-A459-4C63-B6AD-15D69F791D10}"/>
    <cellStyle name="Millares [0] 2 2 8 8 2 2" xfId="4680" xr:uid="{073A86CA-8EB2-44CA-BB6A-E2E5E11B553C}"/>
    <cellStyle name="Millares [0] 2 2 8 8 3" xfId="3497" xr:uid="{94A4EA2A-E440-4EB4-BF6C-71717494474A}"/>
    <cellStyle name="Millares [0] 2 2 8 9" xfId="1722" xr:uid="{556F7892-1E58-4043-86D9-ED5A1EF04972}"/>
    <cellStyle name="Millares [0] 2 2 8 9 2" xfId="4088" xr:uid="{8FEC1D16-EEB6-46D8-9A50-987A57F95B09}"/>
    <cellStyle name="Millares [0] 2 2 9" xfId="253" xr:uid="{705D9295-26DD-4B32-9CAF-22B6B1F98874}"/>
    <cellStyle name="Millares [0] 2 2 9 10" xfId="3023" xr:uid="{68077EFA-51CB-462A-8532-D0D7E6BBCF5B}"/>
    <cellStyle name="Millares [0] 2 2 9 11" xfId="5417" xr:uid="{B96E83AF-EB6A-4032-AD56-46065F118249}"/>
    <cellStyle name="Millares [0] 2 2 9 2" xfId="822" xr:uid="{0369EE6A-2E9C-4DBF-B791-6EDB8D3FFBFC}"/>
    <cellStyle name="Millares [0] 2 2 9 2 2" xfId="1626" xr:uid="{2F241AE5-5CC8-42DF-9CA7-4763DE206BDE}"/>
    <cellStyle name="Millares [0] 2 2 9 2 2 2" xfId="2809" xr:uid="{E148616F-2454-4BA4-BAD9-AA05116A9E8B}"/>
    <cellStyle name="Millares [0] 2 2 9 2 2 2 2" xfId="5175" xr:uid="{3D64F559-A222-44D7-98ED-7265683A32A6}"/>
    <cellStyle name="Millares [0] 2 2 9 2 2 3" xfId="3992" xr:uid="{1FF00B7B-9937-4B27-86D5-E2CEDF2E5CCD}"/>
    <cellStyle name="Millares [0] 2 2 9 2 3" xfId="2008" xr:uid="{8CBF2986-8B41-4E3C-9D29-783FF4DD9EE2}"/>
    <cellStyle name="Millares [0] 2 2 9 2 3 2" xfId="4374" xr:uid="{3E6FC543-6889-47A2-BA8E-5F06E37A0928}"/>
    <cellStyle name="Millares [0] 2 2 9 2 4" xfId="3191" xr:uid="{0E805052-B9E8-423D-8503-27B5F57439FC}"/>
    <cellStyle name="Millares [0] 2 2 9 3" xfId="850" xr:uid="{46D49C5F-C9D6-48C3-8BB5-1FE044C1B188}"/>
    <cellStyle name="Millares [0] 2 2 9 3 2" xfId="1654" xr:uid="{DB8EC566-43EB-4D20-8FA6-E968812C0EDC}"/>
    <cellStyle name="Millares [0] 2 2 9 3 2 2" xfId="2837" xr:uid="{BA81A185-CE77-452D-B48E-0483F0CFC1B1}"/>
    <cellStyle name="Millares [0] 2 2 9 3 2 2 2" xfId="5203" xr:uid="{DBF4AE12-2EDE-4749-A075-84F562D7E487}"/>
    <cellStyle name="Millares [0] 2 2 9 3 2 3" xfId="4020" xr:uid="{252711F1-1966-400A-BC1C-E14A8F84A305}"/>
    <cellStyle name="Millares [0] 2 2 9 3 3" xfId="2036" xr:uid="{DF17C14A-D8E3-4DB8-9350-46B52727629F}"/>
    <cellStyle name="Millares [0] 2 2 9 3 3 2" xfId="4402" xr:uid="{DA9D8309-BB32-46D6-AD6D-E7E97A7832F8}"/>
    <cellStyle name="Millares [0] 2 2 9 3 4" xfId="3219" xr:uid="{79CE39A1-2E02-44EF-9B33-0A31000F1204}"/>
    <cellStyle name="Millares [0] 2 2 9 4" xfId="878" xr:uid="{04C29816-D8FE-4ACE-9815-5B3E968070A6}"/>
    <cellStyle name="Millares [0] 2 2 9 4 2" xfId="1682" xr:uid="{0AE50866-E229-4D6A-A1C4-AA19F63E921B}"/>
    <cellStyle name="Millares [0] 2 2 9 4 2 2" xfId="2865" xr:uid="{EF754F23-66C5-4EBA-A383-4CF4AF6BD5B9}"/>
    <cellStyle name="Millares [0] 2 2 9 4 2 2 2" xfId="5231" xr:uid="{97CDCEB8-8C49-489A-B7E5-F3DBBFE70FC4}"/>
    <cellStyle name="Millares [0] 2 2 9 4 2 3" xfId="4048" xr:uid="{56B0E76F-E0F4-4BE9-BCBB-9AABDC2766D7}"/>
    <cellStyle name="Millares [0] 2 2 9 4 3" xfId="2064" xr:uid="{93E7B340-A609-40DE-BE97-CCCDB79233A3}"/>
    <cellStyle name="Millares [0] 2 2 9 4 3 2" xfId="4430" xr:uid="{B9CCA011-FD77-4993-8696-13BDD5140287}"/>
    <cellStyle name="Millares [0] 2 2 9 4 4" xfId="3247" xr:uid="{D05CB508-173F-4066-BFDE-723547D665B7}"/>
    <cellStyle name="Millares [0] 2 2 9 5" xfId="906" xr:uid="{584098B1-D55C-48F6-B3BB-57191073232D}"/>
    <cellStyle name="Millares [0] 2 2 9 5 2" xfId="1710" xr:uid="{3EDD4F7B-746A-4185-A939-6D67E90ACB6F}"/>
    <cellStyle name="Millares [0] 2 2 9 5 2 2" xfId="2893" xr:uid="{9A794CB7-AA41-47D8-BEC8-6B36C0FD16D2}"/>
    <cellStyle name="Millares [0] 2 2 9 5 2 2 2" xfId="5259" xr:uid="{ABCF5B67-C74A-4057-85A0-8A8306C42DA4}"/>
    <cellStyle name="Millares [0] 2 2 9 5 2 3" xfId="4076" xr:uid="{70AE837D-6AD7-440E-BB51-2E61C661CEDD}"/>
    <cellStyle name="Millares [0] 2 2 9 5 3" xfId="2092" xr:uid="{70613550-F85A-4E29-AE43-F8B4E294FDB8}"/>
    <cellStyle name="Millares [0] 2 2 9 5 3 2" xfId="4458" xr:uid="{BFEF1DA6-29E9-4C38-879F-66C6CDD7539A}"/>
    <cellStyle name="Millares [0] 2 2 9 5 4" xfId="3275" xr:uid="{F6B2F3B7-6569-4909-AFCC-F99BFEB1415F}"/>
    <cellStyle name="Millares [0] 2 2 9 6" xfId="794" xr:uid="{08303376-796E-4135-A88F-59F10A1837DA}"/>
    <cellStyle name="Millares [0] 2 2 9 6 2" xfId="1598" xr:uid="{AF767BEA-E12F-4BED-B18A-9815C90D19E0}"/>
    <cellStyle name="Millares [0] 2 2 9 6 2 2" xfId="2781" xr:uid="{ACD03014-8B0F-4DE9-88ED-31545AB0F58A}"/>
    <cellStyle name="Millares [0] 2 2 9 6 2 2 2" xfId="5147" xr:uid="{A11F46C5-2A2A-4DAF-A04D-523BF4FA4B0E}"/>
    <cellStyle name="Millares [0] 2 2 9 6 2 3" xfId="3964" xr:uid="{D6DB6792-50C7-40A8-B062-5996D13C2DB0}"/>
    <cellStyle name="Millares [0] 2 2 9 6 3" xfId="1980" xr:uid="{B700C16D-48BD-4F5B-B671-51BB9F2C285A}"/>
    <cellStyle name="Millares [0] 2 2 9 6 3 2" xfId="4346" xr:uid="{831B14C0-6003-494D-A880-EBA926C27BED}"/>
    <cellStyle name="Millares [0] 2 2 9 6 4" xfId="3163" xr:uid="{5EB568F6-251F-4070-8881-292CFE0CD4FA}"/>
    <cellStyle name="Millares [0] 2 2 9 7" xfId="1038" xr:uid="{05C97E43-5F47-41B8-BE7C-AFAE12D0A246}"/>
    <cellStyle name="Millares [0] 2 2 9 7 2" xfId="1458" xr:uid="{1A66929E-F5A5-4ED7-B2A7-96A2B6DCB23F}"/>
    <cellStyle name="Millares [0] 2 2 9 7 2 2" xfId="2641" xr:uid="{C89ED815-9A87-49CD-AB84-0113D64E12C2}"/>
    <cellStyle name="Millares [0] 2 2 9 7 2 2 2" xfId="5007" xr:uid="{CF99389D-8B36-4955-907A-8373A73258AC}"/>
    <cellStyle name="Millares [0] 2 2 9 7 2 3" xfId="3824" xr:uid="{8B89F084-2398-4989-8BCD-1BA6270BB6D4}"/>
    <cellStyle name="Millares [0] 2 2 9 7 3" xfId="2223" xr:uid="{DD0DFE98-3E7E-4288-B836-CAF7ECE39160}"/>
    <cellStyle name="Millares [0] 2 2 9 7 3 2" xfId="4589" xr:uid="{698A6C14-7771-4083-B1B5-5F45FDE4E245}"/>
    <cellStyle name="Millares [0] 2 2 9 7 4" xfId="3406" xr:uid="{6B414707-A18D-4788-86BD-EAA046770FC0}"/>
    <cellStyle name="Millares [0] 2 2 9 8" xfId="1248" xr:uid="{20CCE412-554E-45EA-8CE2-AF277FEC70E2}"/>
    <cellStyle name="Millares [0] 2 2 9 8 2" xfId="2432" xr:uid="{1E39C6D6-1182-41F6-914D-0D5AB0DFDA83}"/>
    <cellStyle name="Millares [0] 2 2 9 8 2 2" xfId="4798" xr:uid="{F412F47C-2757-4E80-AB12-5A9CC0A73B6F}"/>
    <cellStyle name="Millares [0] 2 2 9 8 3" xfId="3615" xr:uid="{FA1F7E7B-D549-42E0-85FA-84A9894E2364}"/>
    <cellStyle name="Millares [0] 2 2 9 9" xfId="1840" xr:uid="{37EE9564-36DB-48E8-9BFD-5628D900BCB3}"/>
    <cellStyle name="Millares [0] 2 2 9 9 2" xfId="4206" xr:uid="{D08D2D0A-4E5E-47C3-A55A-7241727B6C24}"/>
    <cellStyle name="Millares [0] 2 3" xfId="145" xr:uid="{5BC77479-E42D-4879-A674-49930D314FF7}"/>
    <cellStyle name="Millares [0] 2 3 2" xfId="524" xr:uid="{CE77053D-49E8-47D7-BE15-17853C7589B3}"/>
    <cellStyle name="Millares [0] 2 3 2 2" xfId="1076" xr:uid="{0758AFAD-7C3E-4038-9E7A-6D89FAC5B695}"/>
    <cellStyle name="Millares [0] 2 3 2 2 2" xfId="1496" xr:uid="{0409DE4C-4A99-4029-AF6E-CFE52A2E622C}"/>
    <cellStyle name="Millares [0] 2 3 2 2 2 2" xfId="2679" xr:uid="{6B8D1487-AAC8-4D5A-B0A8-D8956606ED49}"/>
    <cellStyle name="Millares [0] 2 3 2 2 2 2 2" xfId="5045" xr:uid="{97220646-06AE-418E-BC84-E324C8EEC093}"/>
    <cellStyle name="Millares [0] 2 3 2 2 2 3" xfId="3862" xr:uid="{B7644340-90E5-4B0E-93F2-C9D728281E5F}"/>
    <cellStyle name="Millares [0] 2 3 2 2 3" xfId="2261" xr:uid="{E2C0D29A-81AB-4862-90BB-40FAE834F397}"/>
    <cellStyle name="Millares [0] 2 3 2 2 3 2" xfId="4627" xr:uid="{D67C62C5-DA33-4859-9C2B-EF61F81BD45A}"/>
    <cellStyle name="Millares [0] 2 3 2 2 4" xfId="3444" xr:uid="{59AF50F5-618C-4D71-A575-357ECA2C0279}"/>
    <cellStyle name="Millares [0] 2 3 2 2 5" xfId="5339" xr:uid="{1B69226A-6FF3-4D87-88E1-23A93C5103F5}"/>
    <cellStyle name="Millares [0] 2 3 2 3" xfId="1286" xr:uid="{13D38771-4FE8-4F4B-B55E-9A4100EC7539}"/>
    <cellStyle name="Millares [0] 2 3 2 3 2" xfId="2470" xr:uid="{5EF3510E-84DF-4329-A816-60D40BB3B9B8}"/>
    <cellStyle name="Millares [0] 2 3 2 3 2 2" xfId="4836" xr:uid="{A758E754-9A88-4125-901F-8B09BAA926CD}"/>
    <cellStyle name="Millares [0] 2 3 2 3 3" xfId="3653" xr:uid="{AD92ED67-D859-4964-968D-BE2ABF673343}"/>
    <cellStyle name="Millares [0] 2 3 2 4" xfId="1878" xr:uid="{B695FE75-01D7-424F-9E8B-9DD7D0706681}"/>
    <cellStyle name="Millares [0] 2 3 2 4 2" xfId="4244" xr:uid="{61AA9AAC-53B1-4F8A-AC50-2168A38107C5}"/>
    <cellStyle name="Millares [0] 2 3 2 5" xfId="3061" xr:uid="{8E281C71-3EA1-4DBF-9BC3-DA3C9EECE942}"/>
    <cellStyle name="Millares [0] 2 3 2 6" xfId="5313" xr:uid="{4FAD981E-24ED-438B-9CBC-38A1FD378B2F}"/>
    <cellStyle name="Millares [0] 2 3 3" xfId="277" xr:uid="{FA78E03B-5260-4999-AC04-19FC3307D087}"/>
    <cellStyle name="Millares [0] 2 3 3 2" xfId="1041" xr:uid="{02801841-7485-4CDF-94BF-2AF65E66D150}"/>
    <cellStyle name="Millares [0] 2 3 3 2 2" xfId="1461" xr:uid="{B651AEA1-8AA8-4173-AD0C-62B2630FA87F}"/>
    <cellStyle name="Millares [0] 2 3 3 2 2 2" xfId="2644" xr:uid="{D4B4E688-6E9F-45A6-ACED-358B2EDE615E}"/>
    <cellStyle name="Millares [0] 2 3 3 2 2 2 2" xfId="5010" xr:uid="{CC5AFB4C-769F-497A-BC5F-EC945B9E541B}"/>
    <cellStyle name="Millares [0] 2 3 3 2 2 3" xfId="3827" xr:uid="{B1DA10B7-9D21-4303-8647-85EB0423A137}"/>
    <cellStyle name="Millares [0] 2 3 3 2 3" xfId="2226" xr:uid="{ECE69847-A6F9-4F9C-8821-CF5C21E73FFA}"/>
    <cellStyle name="Millares [0] 2 3 3 2 3 2" xfId="4592" xr:uid="{6B403BC6-BB73-455D-BE4D-42DF2DFB4D0E}"/>
    <cellStyle name="Millares [0] 2 3 3 2 4" xfId="3409" xr:uid="{9DF83439-95A2-4034-B6F9-04FB421D3900}"/>
    <cellStyle name="Millares [0] 2 3 3 3" xfId="1251" xr:uid="{90CC5BF5-C70E-463B-AAE1-97DF36FB9765}"/>
    <cellStyle name="Millares [0] 2 3 3 3 2" xfId="2435" xr:uid="{3BFB638E-3E2F-4D4B-A641-ADBB2F0FD22E}"/>
    <cellStyle name="Millares [0] 2 3 3 3 2 2" xfId="4801" xr:uid="{195A2C19-4C80-446B-BFE1-D36C40C31DD2}"/>
    <cellStyle name="Millares [0] 2 3 3 3 3" xfId="3618" xr:uid="{E7C0B911-486C-4A06-BFBC-F42C5DE655C4}"/>
    <cellStyle name="Millares [0] 2 3 3 4" xfId="1843" xr:uid="{DDB75137-A61A-4449-A98A-1FED24C21231}"/>
    <cellStyle name="Millares [0] 2 3 3 4 2" xfId="4209" xr:uid="{FA9861A6-B000-4701-943B-C1CCC897E777}"/>
    <cellStyle name="Millares [0] 2 3 3 5" xfId="3026" xr:uid="{C97C4072-8C5A-49D3-AD2E-A55AAEAE4A67}"/>
    <cellStyle name="Millares [0] 2 3 3 6" xfId="5324" xr:uid="{5EDE2021-746F-41BF-975C-0281D46E6CBE}"/>
    <cellStyle name="Millares [0] 2 3 4" xfId="747" xr:uid="{FA22C598-9CFE-4F24-B0D3-B050C10BE18D}"/>
    <cellStyle name="Millares [0] 2 3 4 2" xfId="1551" xr:uid="{C001D353-7560-4505-AB37-4D159BF751B5}"/>
    <cellStyle name="Millares [0] 2 3 4 2 2" xfId="2734" xr:uid="{563F935C-307F-44BA-9806-3B0505B712ED}"/>
    <cellStyle name="Millares [0] 2 3 4 2 2 2" xfId="5100" xr:uid="{A9D88A03-2E2C-4875-AAB4-8F57827CD3F4}"/>
    <cellStyle name="Millares [0] 2 3 4 2 3" xfId="3917" xr:uid="{FEBCAAA3-A71A-4DFE-957D-596D2FA00500}"/>
    <cellStyle name="Millares [0] 2 3 4 3" xfId="1933" xr:uid="{D74FEC39-08B1-4EFF-83D5-EA86396F2F2F}"/>
    <cellStyle name="Millares [0] 2 3 4 3 2" xfId="4299" xr:uid="{475F3581-EBE2-4190-9C79-E3074B73789A}"/>
    <cellStyle name="Millares [0] 2 3 4 4" xfId="3116" xr:uid="{1BC62348-D8D3-4DEA-A9BA-D4C110D07C54}"/>
    <cellStyle name="Millares [0] 2 3 5" xfId="801" xr:uid="{4E4A2D15-DE98-4320-BD17-AD01A06968A5}"/>
    <cellStyle name="Millares [0] 2 3 5 2" xfId="1605" xr:uid="{0BCAECFD-DD6A-4751-9A57-BE0D34688B4E}"/>
    <cellStyle name="Millares [0] 2 3 5 2 2" xfId="2788" xr:uid="{8C63F97E-CA9A-400B-AE13-044E97ECCFD9}"/>
    <cellStyle name="Millares [0] 2 3 5 2 2 2" xfId="5154" xr:uid="{0049E6AF-B129-4AF6-944E-B62BEA602E9C}"/>
    <cellStyle name="Millares [0] 2 3 5 2 3" xfId="3971" xr:uid="{F3DCC59B-D5CD-4B4F-B5DB-6C50965277DE}"/>
    <cellStyle name="Millares [0] 2 3 5 3" xfId="1987" xr:uid="{533969E1-65EF-45DE-91EB-3890E9A997F7}"/>
    <cellStyle name="Millares [0] 2 3 5 3 2" xfId="4353" xr:uid="{E812A525-E5F2-4E9E-AF0E-8C199F62E45E}"/>
    <cellStyle name="Millares [0] 2 3 5 4" xfId="3170" xr:uid="{FB976AC9-4D40-4D82-AA40-E860228D358E}"/>
    <cellStyle name="Millares [0] 2 3 6" xfId="5294" xr:uid="{0FA52F32-7D37-4057-B7DB-7AB6B9E1F290}"/>
    <cellStyle name="Millares [0] 2 4" xfId="178" xr:uid="{4CD78668-7944-41F4-B43A-EA60FCE78FD6}"/>
    <cellStyle name="Millares [0] 2 4 10" xfId="5305" xr:uid="{B65C9C74-2116-447C-93D9-0114DD34FA45}"/>
    <cellStyle name="Millares [0] 2 4 2" xfId="553" xr:uid="{E865962B-09A2-408B-B3BA-D49F4E9A3933}"/>
    <cellStyle name="Millares [0] 2 4 2 2" xfId="1082" xr:uid="{88B3F980-B4CD-4400-B529-A36C833AC669}"/>
    <cellStyle name="Millares [0] 2 4 2 2 2" xfId="1502" xr:uid="{4184B34C-DBF0-4A24-A5AC-4479D1302786}"/>
    <cellStyle name="Millares [0] 2 4 2 2 2 2" xfId="2685" xr:uid="{E5ECD41E-4FF7-47C4-AF53-A911E274CD5E}"/>
    <cellStyle name="Millares [0] 2 4 2 2 2 2 2" xfId="5051" xr:uid="{E3AFCD52-FCA9-4759-BA02-4A02B41D8911}"/>
    <cellStyle name="Millares [0] 2 4 2 2 2 3" xfId="3868" xr:uid="{34A28536-0E9F-4162-8D58-A60708B84979}"/>
    <cellStyle name="Millares [0] 2 4 2 2 3" xfId="2267" xr:uid="{1D542D6B-47EC-4BAB-80C1-BDC2E571FF31}"/>
    <cellStyle name="Millares [0] 2 4 2 2 3 2" xfId="4633" xr:uid="{B74292DA-636D-4728-BD53-15E0BC36C565}"/>
    <cellStyle name="Millares [0] 2 4 2 2 4" xfId="3450" xr:uid="{CB4D9F9B-79AB-4C40-B139-072100F1D19C}"/>
    <cellStyle name="Millares [0] 2 4 2 3" xfId="1292" xr:uid="{A8639584-B94B-460D-9421-97AD82E75573}"/>
    <cellStyle name="Millares [0] 2 4 2 3 2" xfId="2476" xr:uid="{DCB4F370-392F-414A-A969-1389DDFE7E3B}"/>
    <cellStyle name="Millares [0] 2 4 2 3 2 2" xfId="4842" xr:uid="{C5A90D97-25F8-4A0D-BEAA-06B0D2691DE5}"/>
    <cellStyle name="Millares [0] 2 4 2 3 3" xfId="3659" xr:uid="{534C8A36-6508-4EE5-967A-3AB1BE05A703}"/>
    <cellStyle name="Millares [0] 2 4 2 4" xfId="1884" xr:uid="{11946E45-8925-468F-8692-8A29E9BCC250}"/>
    <cellStyle name="Millares [0] 2 4 2 4 2" xfId="4250" xr:uid="{992E810D-AE56-4855-BBCE-2CC8E6A11FF9}"/>
    <cellStyle name="Millares [0] 2 4 2 5" xfId="3067" xr:uid="{C196AC6A-6CB9-4892-9752-886B584B04A0}"/>
    <cellStyle name="Millares [0] 2 4 2 6" xfId="5331" xr:uid="{CC74B88F-C680-4BF2-A22F-C8948CF6F7D8}"/>
    <cellStyle name="Millares [0] 2 4 3" xfId="304" xr:uid="{F2A98F57-0D49-4431-8D1B-BA0DA1024668}"/>
    <cellStyle name="Millares [0] 2 4 3 2" xfId="1047" xr:uid="{5FCCE8A5-CAED-4E7F-9DBF-F752FB29D01F}"/>
    <cellStyle name="Millares [0] 2 4 3 2 2" xfId="1467" xr:uid="{218B5D97-8378-48F8-BC8C-B264EABA2995}"/>
    <cellStyle name="Millares [0] 2 4 3 2 2 2" xfId="2650" xr:uid="{E552E488-7776-4D01-8B61-98F0030549D2}"/>
    <cellStyle name="Millares [0] 2 4 3 2 2 2 2" xfId="5016" xr:uid="{3F42175E-A278-4A53-89A2-FC831725360E}"/>
    <cellStyle name="Millares [0] 2 4 3 2 2 3" xfId="3833" xr:uid="{1F9A912E-30C8-4906-944D-F0912748866C}"/>
    <cellStyle name="Millares [0] 2 4 3 2 3" xfId="2232" xr:uid="{722C4E4B-DB58-42C7-A7EF-D81F25426978}"/>
    <cellStyle name="Millares [0] 2 4 3 2 3 2" xfId="4598" xr:uid="{0C64419D-3CC0-44D2-B395-A51B2D09AB6B}"/>
    <cellStyle name="Millares [0] 2 4 3 2 4" xfId="3415" xr:uid="{9B69CF53-0CE8-4E91-ABBE-F60B73046D97}"/>
    <cellStyle name="Millares [0] 2 4 3 3" xfId="1257" xr:uid="{564CDFC5-DD87-48F2-9D0B-D01BC3C4AFBD}"/>
    <cellStyle name="Millares [0] 2 4 3 3 2" xfId="2441" xr:uid="{209DADB9-90D0-41F9-AE6C-15F9FB88286D}"/>
    <cellStyle name="Millares [0] 2 4 3 3 2 2" xfId="4807" xr:uid="{2E37BCD8-08DB-4DE0-984A-4A3164DCE2B7}"/>
    <cellStyle name="Millares [0] 2 4 3 3 3" xfId="3624" xr:uid="{4A59B1D4-0AE7-4B61-921B-47A0D8E1F32C}"/>
    <cellStyle name="Millares [0] 2 4 3 4" xfId="1849" xr:uid="{9B5D5282-079F-404A-9AED-6C2534CD8532}"/>
    <cellStyle name="Millares [0] 2 4 3 4 2" xfId="4215" xr:uid="{13AB0288-6EC3-4836-8F37-562E20A7B2C3}"/>
    <cellStyle name="Millares [0] 2 4 3 5" xfId="3032" xr:uid="{35918ABE-CE6D-4C76-8485-236A69B776C6}"/>
    <cellStyle name="Millares [0] 2 4 4" xfId="753" xr:uid="{133B58FC-43A9-4C9B-B001-D5C43EA815B4}"/>
    <cellStyle name="Millares [0] 2 4 4 2" xfId="1557" xr:uid="{7AFE86CA-C459-4CA2-B457-F3E131BEDF47}"/>
    <cellStyle name="Millares [0] 2 4 4 2 2" xfId="2740" xr:uid="{3F4F66E7-35F3-4BAB-BFB4-1129708E2128}"/>
    <cellStyle name="Millares [0] 2 4 4 2 2 2" xfId="5106" xr:uid="{A058F420-E6D8-4FB8-AFF9-EA04C6E09FDB}"/>
    <cellStyle name="Millares [0] 2 4 4 2 3" xfId="3923" xr:uid="{6725B75D-0F74-47A4-9387-535DD73E9E40}"/>
    <cellStyle name="Millares [0] 2 4 4 3" xfId="1939" xr:uid="{86BD2FBC-92E4-4C59-BC19-A78B3EB5A54A}"/>
    <cellStyle name="Millares [0] 2 4 4 3 2" xfId="4305" xr:uid="{179EC9E2-9F7F-42E3-885C-E7D5B18F820E}"/>
    <cellStyle name="Millares [0] 2 4 4 4" xfId="3122" xr:uid="{CB46C775-964E-4C86-9EE9-CC6CF2B0552B}"/>
    <cellStyle name="Millares [0] 2 4 5" xfId="829" xr:uid="{EB4BB0CD-3FB2-410E-8A3D-E4110860E38C}"/>
    <cellStyle name="Millares [0] 2 4 5 2" xfId="1633" xr:uid="{AB2E7A67-C5E7-4B0F-9B2D-F79E4089E390}"/>
    <cellStyle name="Millares [0] 2 4 5 2 2" xfId="2816" xr:uid="{E89FC48B-2DE4-4766-9354-1169597416A9}"/>
    <cellStyle name="Millares [0] 2 4 5 2 2 2" xfId="5182" xr:uid="{C859B0D1-840F-45AB-934E-D28AD007E04C}"/>
    <cellStyle name="Millares [0] 2 4 5 2 3" xfId="3999" xr:uid="{D143964E-C315-47FC-B788-7D2C1ED0CBB5}"/>
    <cellStyle name="Millares [0] 2 4 5 3" xfId="2015" xr:uid="{81E5A491-A9D3-4721-94C4-0ED26FDCA41D}"/>
    <cellStyle name="Millares [0] 2 4 5 3 2" xfId="4381" xr:uid="{73186420-317D-4901-93E2-7C175AE5332D}"/>
    <cellStyle name="Millares [0] 2 4 5 4" xfId="3198" xr:uid="{E0E98F9D-CCFB-47C2-8466-C7CF32BE4AB9}"/>
    <cellStyle name="Millares [0] 2 4 6" xfId="985" xr:uid="{8D667467-367C-4CD5-9F9D-0B6F5DA4679A}"/>
    <cellStyle name="Millares [0] 2 4 6 2" xfId="1405" xr:uid="{99C963AD-29AA-451A-9537-87B2885A2FDF}"/>
    <cellStyle name="Millares [0] 2 4 6 2 2" xfId="2589" xr:uid="{E181F3EA-CCEE-46D3-9369-F87EEB5ED4A6}"/>
    <cellStyle name="Millares [0] 2 4 6 2 2 2" xfId="4955" xr:uid="{200D61C4-2946-43EC-A7FB-C05CB230B425}"/>
    <cellStyle name="Millares [0] 2 4 6 2 3" xfId="3772" xr:uid="{9A344842-2F21-432D-B403-93F8A11EFC51}"/>
    <cellStyle name="Millares [0] 2 4 6 3" xfId="2171" xr:uid="{37E71533-EE3A-475A-A9D6-A98F723BA7EB}"/>
    <cellStyle name="Millares [0] 2 4 6 3 2" xfId="4537" xr:uid="{FFAC345A-F12E-447F-A342-8D556184871F}"/>
    <cellStyle name="Millares [0] 2 4 6 4" xfId="3354" xr:uid="{527ED176-FD6E-463D-91D3-4FDC3E1264E1}"/>
    <cellStyle name="Millares [0] 2 4 7" xfId="1195" xr:uid="{4599F0A8-3587-41F6-860F-152076CF680F}"/>
    <cellStyle name="Millares [0] 2 4 7 2" xfId="2380" xr:uid="{7D27C8DF-07BB-4511-82C3-73458E69E9D4}"/>
    <cellStyle name="Millares [0] 2 4 7 2 2" xfId="4746" xr:uid="{071EF860-6EA5-494C-B291-8FBE01CE7D00}"/>
    <cellStyle name="Millares [0] 2 4 7 3" xfId="3563" xr:uid="{FFE1BCAC-88F5-4680-88EA-40E6E71F1FC6}"/>
    <cellStyle name="Millares [0] 2 4 8" xfId="1788" xr:uid="{78D6A74A-B2C4-46CF-8EB9-1CD501EECA2F}"/>
    <cellStyle name="Millares [0] 2 4 8 2" xfId="4154" xr:uid="{256C7C74-382D-4B75-9FD8-01E8BAC186B8}"/>
    <cellStyle name="Millares [0] 2 4 9" xfId="2971" xr:uid="{62304D11-21E6-481B-900C-93B302DD379E}"/>
    <cellStyle name="Millares [0] 2 5" xfId="99" xr:uid="{372B35B9-DA8E-4BDF-935A-FE1293E1E9E0}"/>
    <cellStyle name="Millares [0] 2 5 10" xfId="5307" xr:uid="{5AA55B49-0B05-4980-9CDE-714D10403AF6}"/>
    <cellStyle name="Millares [0] 2 5 2" xfId="602" xr:uid="{EC002F5B-40EC-40FC-9599-AE6D6B270CA1}"/>
    <cellStyle name="Millares [0] 2 5 2 2" xfId="1089" xr:uid="{65325F63-1238-4DE3-A32D-6566DE09E92D}"/>
    <cellStyle name="Millares [0] 2 5 2 2 2" xfId="1509" xr:uid="{4BCFE763-A783-4F51-83FA-9D859B00F195}"/>
    <cellStyle name="Millares [0] 2 5 2 2 2 2" xfId="2692" xr:uid="{BD974934-8B0F-4174-A2B2-81EAE703C051}"/>
    <cellStyle name="Millares [0] 2 5 2 2 2 2 2" xfId="5058" xr:uid="{B33939CD-73BC-400A-B159-3BE8310BE1D5}"/>
    <cellStyle name="Millares [0] 2 5 2 2 2 3" xfId="3875" xr:uid="{ABCBE94A-8236-44FA-A475-B05C81D2CE42}"/>
    <cellStyle name="Millares [0] 2 5 2 2 3" xfId="2274" xr:uid="{A8AEC34E-FF26-4B8D-9612-A10605552578}"/>
    <cellStyle name="Millares [0] 2 5 2 2 3 2" xfId="4640" xr:uid="{789B199B-46B6-4830-B67C-498529230D03}"/>
    <cellStyle name="Millares [0] 2 5 2 2 4" xfId="3457" xr:uid="{187DFA85-A0DD-4DD8-8A1A-7E9AA680BB2C}"/>
    <cellStyle name="Millares [0] 2 5 2 3" xfId="1299" xr:uid="{3E7C26FF-FE6F-4F6D-ACF7-1C29FE2B1DD2}"/>
    <cellStyle name="Millares [0] 2 5 2 3 2" xfId="2483" xr:uid="{9CC2F752-F4CD-4391-9E78-7AE8DF1F3713}"/>
    <cellStyle name="Millares [0] 2 5 2 3 2 2" xfId="4849" xr:uid="{97E41504-E0C3-4F70-A114-51ABC2611DC1}"/>
    <cellStyle name="Millares [0] 2 5 2 3 3" xfId="3666" xr:uid="{9F2E3750-FFA7-4425-AC47-5FBB653C0061}"/>
    <cellStyle name="Millares [0] 2 5 2 4" xfId="1891" xr:uid="{CA700955-3C9A-44FE-8CB0-16E94E961807}"/>
    <cellStyle name="Millares [0] 2 5 2 4 2" xfId="4257" xr:uid="{751970CD-47C0-4BDC-B121-5AB18427AE68}"/>
    <cellStyle name="Millares [0] 2 5 2 5" xfId="3074" xr:uid="{78AC1365-261B-40C8-B43C-50F4DDB9D03A}"/>
    <cellStyle name="Millares [0] 2 5 2 6" xfId="5333" xr:uid="{0EB122F3-D946-4FF4-B3AA-BFE7BB2D5EF8}"/>
    <cellStyle name="Millares [0] 2 5 3" xfId="356" xr:uid="{CC7409CB-4C04-4C3D-8DBD-05CC2E1585A5}"/>
    <cellStyle name="Millares [0] 2 5 3 2" xfId="1054" xr:uid="{0F9C10EC-3A27-4634-8557-488D2C0C9E0F}"/>
    <cellStyle name="Millares [0] 2 5 3 2 2" xfId="1474" xr:uid="{17CCAC19-AA54-4971-99BD-5A21FB848A56}"/>
    <cellStyle name="Millares [0] 2 5 3 2 2 2" xfId="2657" xr:uid="{D03AC135-A4A9-4735-A1AC-D90DF9068B45}"/>
    <cellStyle name="Millares [0] 2 5 3 2 2 2 2" xfId="5023" xr:uid="{4FD8AF6F-3CC4-4B17-A21F-977C0CBDFEFD}"/>
    <cellStyle name="Millares [0] 2 5 3 2 2 3" xfId="3840" xr:uid="{0F7519BC-8EB0-491C-9D23-6C93EC3DAFD4}"/>
    <cellStyle name="Millares [0] 2 5 3 2 3" xfId="2239" xr:uid="{3AA1A628-3CAC-4C3C-81DF-49B85A8FA0D8}"/>
    <cellStyle name="Millares [0] 2 5 3 2 3 2" xfId="4605" xr:uid="{EAEDB81E-039D-4275-B207-C6B9D73F0241}"/>
    <cellStyle name="Millares [0] 2 5 3 2 4" xfId="3422" xr:uid="{D64936D3-B795-4D93-B6BF-3F978188EB0E}"/>
    <cellStyle name="Millares [0] 2 5 3 3" xfId="1264" xr:uid="{A0A74BFC-4321-45D5-B08C-9BA43350198F}"/>
    <cellStyle name="Millares [0] 2 5 3 3 2" xfId="2448" xr:uid="{CCA2DF4A-EC2F-4729-8F1D-F442BC5A06AE}"/>
    <cellStyle name="Millares [0] 2 5 3 3 2 2" xfId="4814" xr:uid="{96EAE6E3-EA13-4907-BC00-D62C6F693483}"/>
    <cellStyle name="Millares [0] 2 5 3 3 3" xfId="3631" xr:uid="{15C3502E-8EC0-4D2D-9ADF-E0EDA3596A7F}"/>
    <cellStyle name="Millares [0] 2 5 3 4" xfId="1856" xr:uid="{EA22A94F-C5D7-4FE5-B233-02A04AC2C3C0}"/>
    <cellStyle name="Millares [0] 2 5 3 4 2" xfId="4222" xr:uid="{9FB5FE48-6B41-4CEC-957B-E1A96489F1E4}"/>
    <cellStyle name="Millares [0] 2 5 3 5" xfId="3039" xr:uid="{BB1DAA33-A140-4E60-A466-2F47CCDF0266}"/>
    <cellStyle name="Millares [0] 2 5 3 6" xfId="5357" xr:uid="{AA8CF365-DF8D-4E6E-A07A-5757AD00DD89}"/>
    <cellStyle name="Millares [0] 2 5 4" xfId="760" xr:uid="{12023CC1-222B-4F31-8510-682587E3EC34}"/>
    <cellStyle name="Millares [0] 2 5 4 2" xfId="1564" xr:uid="{063B9908-FCAD-49D0-A613-D73B6563C6C2}"/>
    <cellStyle name="Millares [0] 2 5 4 2 2" xfId="2747" xr:uid="{4A4AC16B-D2F3-4476-82AA-EFDB29889877}"/>
    <cellStyle name="Millares [0] 2 5 4 2 2 2" xfId="5113" xr:uid="{1290D02F-8C13-448E-A18B-53690C7EA3D4}"/>
    <cellStyle name="Millares [0] 2 5 4 2 3" xfId="3930" xr:uid="{6052802F-1D9D-4FB3-9DB6-68860BE265CD}"/>
    <cellStyle name="Millares [0] 2 5 4 3" xfId="1946" xr:uid="{88A8D718-FD6B-48C1-8982-51D08025CDDF}"/>
    <cellStyle name="Millares [0] 2 5 4 3 2" xfId="4312" xr:uid="{CEA76B63-5E56-41A7-AEB0-A9336C75DBC4}"/>
    <cellStyle name="Millares [0] 2 5 4 4" xfId="3129" xr:uid="{E3C319E0-863A-4CB0-B297-0B3CDAED30D6}"/>
    <cellStyle name="Millares [0] 2 5 4 5" xfId="5382" xr:uid="{803BEAAA-3020-4DBE-AD6F-CA196B3A641D}"/>
    <cellStyle name="Millares [0] 2 5 5" xfId="857" xr:uid="{6D7C4DC4-A911-4390-B1D7-BA1900D633C4}"/>
    <cellStyle name="Millares [0] 2 5 5 2" xfId="1661" xr:uid="{06E10607-5F53-41A3-9032-5B4E626ACB2F}"/>
    <cellStyle name="Millares [0] 2 5 5 2 2" xfId="2844" xr:uid="{CDA19210-5493-4C95-8479-C5D8B6A2756E}"/>
    <cellStyle name="Millares [0] 2 5 5 2 2 2" xfId="5210" xr:uid="{16FC56A6-B54F-4F82-A7C4-783D506F0494}"/>
    <cellStyle name="Millares [0] 2 5 5 2 3" xfId="4027" xr:uid="{0DF9B878-62BE-4D32-A239-A056A780F2DF}"/>
    <cellStyle name="Millares [0] 2 5 5 3" xfId="2043" xr:uid="{3F09BFBC-2AF0-43E6-90DF-8466B41495C2}"/>
    <cellStyle name="Millares [0] 2 5 5 3 2" xfId="4409" xr:uid="{61B37404-9683-4AE8-A5DC-89981D13AFDD}"/>
    <cellStyle name="Millares [0] 2 5 5 4" xfId="3226" xr:uid="{B808D19D-ED6D-45B5-9788-BD882B18A6A3}"/>
    <cellStyle name="Millares [0] 2 5 5 5" xfId="5407" xr:uid="{FB8BC2DE-79FF-463D-882C-DB4611D734A7}"/>
    <cellStyle name="Millares [0] 2 5 6" xfId="934" xr:uid="{200C273D-5ACC-4650-8596-200C3E118DA1}"/>
    <cellStyle name="Millares [0] 2 5 6 2" xfId="1354" xr:uid="{94AB8478-05CE-49A0-9BE4-0A0E039BBDB8}"/>
    <cellStyle name="Millares [0] 2 5 6 2 2" xfId="2538" xr:uid="{1AAD87D8-606A-464F-9B82-9EFBCA44A0BD}"/>
    <cellStyle name="Millares [0] 2 5 6 2 2 2" xfId="4904" xr:uid="{D359AB2C-0D83-4FB6-9510-C32941192401}"/>
    <cellStyle name="Millares [0] 2 5 6 2 3" xfId="3721" xr:uid="{820779F4-7777-49D2-8B9C-2142FEE60947}"/>
    <cellStyle name="Millares [0] 2 5 6 3" xfId="2120" xr:uid="{41DE996C-8C69-420C-8A97-A240F2D7F7A4}"/>
    <cellStyle name="Millares [0] 2 5 6 3 2" xfId="4486" xr:uid="{9DA7A600-8875-4DF0-AB1C-D48677DD134C}"/>
    <cellStyle name="Millares [0] 2 5 6 4" xfId="3303" xr:uid="{74A3155E-CF38-449E-8CEC-E0024A7533FC}"/>
    <cellStyle name="Millares [0] 2 5 6 5" xfId="5432" xr:uid="{51B831D1-9202-449F-93FE-C9FBBC91DCBF}"/>
    <cellStyle name="Millares [0] 2 5 7" xfId="1144" xr:uid="{7B6105A7-1CA5-4AEF-9DEA-D9A8698CE979}"/>
    <cellStyle name="Millares [0] 2 5 7 2" xfId="2329" xr:uid="{967684C8-493D-46CE-B955-3E624B883C29}"/>
    <cellStyle name="Millares [0] 2 5 7 2 2" xfId="4695" xr:uid="{3EBC792B-A075-4BAB-9137-F12744293900}"/>
    <cellStyle name="Millares [0] 2 5 7 3" xfId="3512" xr:uid="{CF57F918-9D0D-4A9C-9736-5A66E7B3B6D5}"/>
    <cellStyle name="Millares [0] 2 5 7 4" xfId="5458" xr:uid="{17E01C4C-E9D1-488C-B606-F0DF02B8E068}"/>
    <cellStyle name="Millares [0] 2 5 8" xfId="1737" xr:uid="{B9773EA2-6C24-4FD3-B3DF-BA13C772949E}"/>
    <cellStyle name="Millares [0] 2 5 8 2" xfId="4103" xr:uid="{62977AD1-7F68-4FC1-9ECA-D8BCDFB8A0C8}"/>
    <cellStyle name="Millares [0] 2 5 8 3" xfId="5484" xr:uid="{CDA6CA4E-386A-47CD-BBA2-7C776989AB52}"/>
    <cellStyle name="Millares [0] 2 5 9" xfId="2920" xr:uid="{CFC27F4C-0706-4700-84C5-FE1E8D496255}"/>
    <cellStyle name="Millares [0] 2 6" xfId="380" xr:uid="{C8F90A30-A38A-4FA7-BCCC-0AA7B7D5D342}"/>
    <cellStyle name="Millares [0] 2 6 2" xfId="627" xr:uid="{B273B981-CC51-4E6A-9B89-A6FA8FCBDFCC}"/>
    <cellStyle name="Millares [0] 2 6 2 2" xfId="1092" xr:uid="{B6F2A7A5-3CF5-4384-91C2-7F6F054C49AE}"/>
    <cellStyle name="Millares [0] 2 6 2 2 2" xfId="1512" xr:uid="{E90D72FC-E067-4ADB-A5C2-4BD01F0C3CC0}"/>
    <cellStyle name="Millares [0] 2 6 2 2 2 2" xfId="2695" xr:uid="{43CB6AB9-D979-4B26-AB2A-8D55AD3A2913}"/>
    <cellStyle name="Millares [0] 2 6 2 2 2 2 2" xfId="5061" xr:uid="{237E9697-3EB5-4C8E-9530-4D9673AA505B}"/>
    <cellStyle name="Millares [0] 2 6 2 2 2 3" xfId="3878" xr:uid="{4867D9F0-68DA-4772-9D9E-5B7FD786CF0F}"/>
    <cellStyle name="Millares [0] 2 6 2 2 3" xfId="2277" xr:uid="{A6A6E33E-F07B-4ADD-9D7F-92B4ED2CC359}"/>
    <cellStyle name="Millares [0] 2 6 2 2 3 2" xfId="4643" xr:uid="{90BD9BE2-D8D2-4547-ACD9-0ED2A2447EEF}"/>
    <cellStyle name="Millares [0] 2 6 2 2 4" xfId="3460" xr:uid="{AEF250A7-BD10-42D7-B07E-25ED21E67D6F}"/>
    <cellStyle name="Millares [0] 2 6 2 3" xfId="1302" xr:uid="{A0A7A448-94EB-4866-86FF-D9DFC2D9AA1B}"/>
    <cellStyle name="Millares [0] 2 6 2 3 2" xfId="2486" xr:uid="{7C5049B2-3011-4DF2-838B-18A47B07B8C5}"/>
    <cellStyle name="Millares [0] 2 6 2 3 2 2" xfId="4852" xr:uid="{4494FD0C-5A70-404C-ADE0-3FDB82F0DBD2}"/>
    <cellStyle name="Millares [0] 2 6 2 3 3" xfId="3669" xr:uid="{7E52D74A-7B14-46B6-9DC0-B6A490113757}"/>
    <cellStyle name="Millares [0] 2 6 2 4" xfId="1894" xr:uid="{A692ABB7-C646-4E8F-BD6C-AF2EB1315EE9}"/>
    <cellStyle name="Millares [0] 2 6 2 4 2" xfId="4260" xr:uid="{836E11FD-462D-4BD8-BAAD-A3A1487106C9}"/>
    <cellStyle name="Millares [0] 2 6 2 5" xfId="3077" xr:uid="{3DC59912-AD0F-4373-BBC2-97131386F853}"/>
    <cellStyle name="Millares [0] 2 6 3" xfId="763" xr:uid="{B390DCDA-C3B0-40D2-8F56-7D8A8CE5E87C}"/>
    <cellStyle name="Millares [0] 2 6 3 2" xfId="1567" xr:uid="{688B44C4-8425-4929-86AC-C9FE86E0DD32}"/>
    <cellStyle name="Millares [0] 2 6 3 2 2" xfId="2750" xr:uid="{24B679E0-1F6F-46D9-A09D-8091DE7F7EE5}"/>
    <cellStyle name="Millares [0] 2 6 3 2 2 2" xfId="5116" xr:uid="{56AAEFFF-1F9C-48D9-9163-B4EBBB99731D}"/>
    <cellStyle name="Millares [0] 2 6 3 2 3" xfId="3933" xr:uid="{8EE66B0A-2F2F-493A-8B39-F442DA53E18B}"/>
    <cellStyle name="Millares [0] 2 6 3 3" xfId="1949" xr:uid="{0290978C-CFC0-4A6B-88F2-D5EE314CE5C0}"/>
    <cellStyle name="Millares [0] 2 6 3 3 2" xfId="4315" xr:uid="{11706791-B6A8-4F7E-BF1E-4A64C2478142}"/>
    <cellStyle name="Millares [0] 2 6 3 4" xfId="3132" xr:uid="{87893437-7BEC-4B99-ACCF-8811916AAF0B}"/>
    <cellStyle name="Millares [0] 2 6 4" xfId="885" xr:uid="{4CE0658B-12A8-42EF-BC31-22189D2CE1D2}"/>
    <cellStyle name="Millares [0] 2 6 4 2" xfId="1689" xr:uid="{2470D2ED-CC01-4DF3-85E8-D11D033EE37B}"/>
    <cellStyle name="Millares [0] 2 6 4 2 2" xfId="2872" xr:uid="{925B3792-66F2-4878-9333-FF3076465D94}"/>
    <cellStyle name="Millares [0] 2 6 4 2 2 2" xfId="5238" xr:uid="{8BA34256-8875-40AF-B992-D58AA8DDC573}"/>
    <cellStyle name="Millares [0] 2 6 4 2 3" xfId="4055" xr:uid="{C03FA42D-BB0D-42EA-83CC-6F2ED1F721D2}"/>
    <cellStyle name="Millares [0] 2 6 4 3" xfId="2071" xr:uid="{E4F397A5-2173-45B0-B007-8F09AD2A817A}"/>
    <cellStyle name="Millares [0] 2 6 4 3 2" xfId="4437" xr:uid="{64B97776-7AB9-4363-BBAA-20ED239B3996}"/>
    <cellStyle name="Millares [0] 2 6 4 4" xfId="3254" xr:uid="{5ED7509D-AEB1-48DF-859E-E0DA46523F34}"/>
    <cellStyle name="Millares [0] 2 6 5" xfId="1057" xr:uid="{8CF180D7-7B80-44D6-AE10-E3FA383A92A5}"/>
    <cellStyle name="Millares [0] 2 6 5 2" xfId="1477" xr:uid="{F919AE22-7902-412E-BB22-8847EE7E3DD3}"/>
    <cellStyle name="Millares [0] 2 6 5 2 2" xfId="2660" xr:uid="{E5CB3F85-E3DD-4D05-8DC8-B14BDE01E798}"/>
    <cellStyle name="Millares [0] 2 6 5 2 2 2" xfId="5026" xr:uid="{FFC38B7E-5369-4585-9B87-E4EBC5C4E738}"/>
    <cellStyle name="Millares [0] 2 6 5 2 3" xfId="3843" xr:uid="{0C32E55A-E396-425B-B812-6EDBACFA8F5B}"/>
    <cellStyle name="Millares [0] 2 6 5 3" xfId="2242" xr:uid="{D3739822-E28C-4226-A1A0-17E301EE3C2B}"/>
    <cellStyle name="Millares [0] 2 6 5 3 2" xfId="4608" xr:uid="{6E7E4076-2265-4A09-A5EB-9A2CEE759565}"/>
    <cellStyle name="Millares [0] 2 6 5 4" xfId="3425" xr:uid="{EE292781-F799-4BEE-8969-0DAAF7708763}"/>
    <cellStyle name="Millares [0] 2 6 6" xfId="1267" xr:uid="{22FFE708-1758-450E-A879-99E510C3A31D}"/>
    <cellStyle name="Millares [0] 2 6 6 2" xfId="2451" xr:uid="{AAFCEDEB-6427-46B2-873A-85A5C90C5178}"/>
    <cellStyle name="Millares [0] 2 6 6 2 2" xfId="4817" xr:uid="{759ECA78-E711-4779-9910-1CCCDC5A93EB}"/>
    <cellStyle name="Millares [0] 2 6 6 3" xfId="3634" xr:uid="{81BA6062-A307-4D39-A1BD-01C24227443F}"/>
    <cellStyle name="Millares [0] 2 6 7" xfId="1859" xr:uid="{26B02581-CEB2-4ABE-A53C-AF482A612121}"/>
    <cellStyle name="Millares [0] 2 6 7 2" xfId="4225" xr:uid="{3DD54AB0-0AAA-4E81-9393-DF1376214899}"/>
    <cellStyle name="Millares [0] 2 6 8" xfId="3042" xr:uid="{EC5194F1-6EF4-4084-97D0-8A897074FF20}"/>
    <cellStyle name="Millares [0] 2 6 9" xfId="5281" xr:uid="{CA0A3B6A-D085-4A67-81CD-844D247BC05A}"/>
    <cellStyle name="Millares [0] 2 7" xfId="409" xr:uid="{8089C142-4264-4084-9580-65E3B0211335}"/>
    <cellStyle name="Millares [0] 2 7 2" xfId="656" xr:uid="{C46AC8F8-964D-4444-87F2-33EFEF603A23}"/>
    <cellStyle name="Millares [0] 2 7 2 2" xfId="1096" xr:uid="{13A153E9-D821-4F44-8B72-5CB2410475B9}"/>
    <cellStyle name="Millares [0] 2 7 2 2 2" xfId="1516" xr:uid="{69EF5C8E-FEA5-4389-8469-021C6C3C44DC}"/>
    <cellStyle name="Millares [0] 2 7 2 2 2 2" xfId="2699" xr:uid="{8087202E-64A3-49EF-BD73-9A030B9F3466}"/>
    <cellStyle name="Millares [0] 2 7 2 2 2 2 2" xfId="5065" xr:uid="{F7D37B50-0866-44CC-A8C9-E17DB5F91BC5}"/>
    <cellStyle name="Millares [0] 2 7 2 2 2 3" xfId="3882" xr:uid="{E3FB21AA-8C99-4C52-8BF2-A8B430036E13}"/>
    <cellStyle name="Millares [0] 2 7 2 2 3" xfId="2281" xr:uid="{8F3FFC3C-53BE-4B6C-8B77-0AE7DAE4A0BB}"/>
    <cellStyle name="Millares [0] 2 7 2 2 3 2" xfId="4647" xr:uid="{6FD73CAA-BBB6-4A63-AECE-C8F72573E4F7}"/>
    <cellStyle name="Millares [0] 2 7 2 2 4" xfId="3464" xr:uid="{61085131-7BA4-4024-BC08-D08F9BF76FBE}"/>
    <cellStyle name="Millares [0] 2 7 2 3" xfId="1306" xr:uid="{409DBEB8-E653-43A2-BD07-63C14818D02D}"/>
    <cellStyle name="Millares [0] 2 7 2 3 2" xfId="2490" xr:uid="{16C140D6-B1C5-41A4-AAA2-51B8E2826149}"/>
    <cellStyle name="Millares [0] 2 7 2 3 2 2" xfId="4856" xr:uid="{E249ACB4-F3E7-44E2-9FDE-E77BE46F5622}"/>
    <cellStyle name="Millares [0] 2 7 2 3 3" xfId="3673" xr:uid="{CFEDCE1E-DA33-48E6-AF06-5776C1E3BF00}"/>
    <cellStyle name="Millares [0] 2 7 2 4" xfId="1898" xr:uid="{CD03E213-2422-4593-AE3A-EBEE34E4C8DA}"/>
    <cellStyle name="Millares [0] 2 7 2 4 2" xfId="4264" xr:uid="{C8788756-E9E6-4CBA-9AD0-22D0356F7F73}"/>
    <cellStyle name="Millares [0] 2 7 2 5" xfId="3081" xr:uid="{093F4740-7DBD-4588-95F2-83AF6F4D56A9}"/>
    <cellStyle name="Millares [0] 2 7 3" xfId="767" xr:uid="{5A7B784F-271A-424B-86CB-481D93512FE0}"/>
    <cellStyle name="Millares [0] 2 7 3 2" xfId="1571" xr:uid="{4BE79664-C2B8-47D2-8EC8-867F8346C670}"/>
    <cellStyle name="Millares [0] 2 7 3 2 2" xfId="2754" xr:uid="{525FCBBD-01FC-4350-9A0D-19352E85CE48}"/>
    <cellStyle name="Millares [0] 2 7 3 2 2 2" xfId="5120" xr:uid="{81996FFC-F96B-446C-B428-5426F9661036}"/>
    <cellStyle name="Millares [0] 2 7 3 2 3" xfId="3937" xr:uid="{3043CFB2-3438-4138-B715-23A2EC8BEF78}"/>
    <cellStyle name="Millares [0] 2 7 3 3" xfId="1953" xr:uid="{1146684D-7BA5-49FF-85F6-B40130674E11}"/>
    <cellStyle name="Millares [0] 2 7 3 3 2" xfId="4319" xr:uid="{297BE777-2633-43A9-8A31-199C80EE3AF6}"/>
    <cellStyle name="Millares [0] 2 7 3 4" xfId="3136" xr:uid="{70593005-A20A-4CDA-8CDF-B25C41763DD7}"/>
    <cellStyle name="Millares [0] 2 7 4" xfId="1061" xr:uid="{14C2F3CD-C639-4B30-B1B2-B6AB0EA9F587}"/>
    <cellStyle name="Millares [0] 2 7 4 2" xfId="1481" xr:uid="{9050B843-240B-4641-BA0E-4D62E8A86CD8}"/>
    <cellStyle name="Millares [0] 2 7 4 2 2" xfId="2664" xr:uid="{FB9EC45E-E511-417C-B2F2-68429AD153D0}"/>
    <cellStyle name="Millares [0] 2 7 4 2 2 2" xfId="5030" xr:uid="{38C33930-4851-4E90-92AD-D2AD28CB0E48}"/>
    <cellStyle name="Millares [0] 2 7 4 2 3" xfId="3847" xr:uid="{D6125498-79C1-46DE-BDDA-2A0ED74053CF}"/>
    <cellStyle name="Millares [0] 2 7 4 3" xfId="2246" xr:uid="{EAD30141-B527-448E-A03D-6F354638C975}"/>
    <cellStyle name="Millares [0] 2 7 4 3 2" xfId="4612" xr:uid="{E901C07D-D1DF-4559-93AC-5EE73FC7313B}"/>
    <cellStyle name="Millares [0] 2 7 4 4" xfId="3429" xr:uid="{4BBBD84D-A16E-44B0-A601-AB4E3C66A65D}"/>
    <cellStyle name="Millares [0] 2 7 5" xfId="1271" xr:uid="{5BF87099-EDAE-4EDE-9E94-46814B091DAB}"/>
    <cellStyle name="Millares [0] 2 7 5 2" xfId="2455" xr:uid="{4AA6F418-3B91-415C-83B0-7F90E39DB0EE}"/>
    <cellStyle name="Millares [0] 2 7 5 2 2" xfId="4821" xr:uid="{7243C00E-E3B1-4FF7-BBB7-748E86048FAD}"/>
    <cellStyle name="Millares [0] 2 7 5 3" xfId="3638" xr:uid="{5EDBAA03-899D-44C6-A320-1F3E0A702426}"/>
    <cellStyle name="Millares [0] 2 7 6" xfId="1863" xr:uid="{899DC639-C9DE-4522-9FB9-4F91A26D1A8D}"/>
    <cellStyle name="Millares [0] 2 7 6 2" xfId="4229" xr:uid="{8462BCE6-FE08-44FD-BDA3-04887FF682BC}"/>
    <cellStyle name="Millares [0] 2 7 7" xfId="3046" xr:uid="{825497B6-471E-406F-B1FB-BAC74F21048D}"/>
    <cellStyle name="Millares [0] 2 7 8" xfId="5317" xr:uid="{2BC6B3DF-221B-4A96-BF84-FF7E6BD0AB7A}"/>
    <cellStyle name="Millares [0] 2 8" xfId="491" xr:uid="{3B87BC1E-76E2-4165-80DF-BB02B40A08BC}"/>
    <cellStyle name="Millares [0] 2 8 2" xfId="1069" xr:uid="{C7AE967F-7DDE-4F8D-B510-6677684A92F6}"/>
    <cellStyle name="Millares [0] 2 8 2 2" xfId="1489" xr:uid="{4BAD1BC3-B3BB-43EE-8E0D-2266354FF2D8}"/>
    <cellStyle name="Millares [0] 2 8 2 2 2" xfId="2672" xr:uid="{8E4C5089-CD9E-4E17-9731-0AD70AE8BE08}"/>
    <cellStyle name="Millares [0] 2 8 2 2 2 2" xfId="5038" xr:uid="{CE083059-8E66-4407-8431-270389B21CBD}"/>
    <cellStyle name="Millares [0] 2 8 2 2 3" xfId="3855" xr:uid="{A051ABC1-2C68-49C5-A0B2-6298F689F299}"/>
    <cellStyle name="Millares [0] 2 8 2 3" xfId="2254" xr:uid="{987BD80E-1C6B-4E0C-96CF-18670C87BC51}"/>
    <cellStyle name="Millares [0] 2 8 2 3 2" xfId="4620" xr:uid="{D2750682-CE23-4E6F-83CA-2C2B616C323D}"/>
    <cellStyle name="Millares [0] 2 8 2 4" xfId="3437" xr:uid="{69FD0ABD-5055-41FE-BE9E-F8069D488EDC}"/>
    <cellStyle name="Millares [0] 2 8 3" xfId="1279" xr:uid="{5251E8C2-D773-40BB-BABB-5DC533507C68}"/>
    <cellStyle name="Millares [0] 2 8 3 2" xfId="2463" xr:uid="{997A93E5-6CEE-480B-ABDE-288ECC9C1082}"/>
    <cellStyle name="Millares [0] 2 8 3 2 2" xfId="4829" xr:uid="{5BA7804B-5EA3-4ED6-A459-BE58DB3748D3}"/>
    <cellStyle name="Millares [0] 2 8 3 3" xfId="3646" xr:uid="{0E76098F-9C9E-4218-BFAD-A8FB1F5F2ED1}"/>
    <cellStyle name="Millares [0] 2 8 4" xfId="1871" xr:uid="{862E0412-F17E-4041-AD1E-56E9113F68F1}"/>
    <cellStyle name="Millares [0] 2 8 4 2" xfId="4237" xr:uid="{9DC55883-F7F8-405C-AE25-8CDD53160BEA}"/>
    <cellStyle name="Millares [0] 2 8 5" xfId="3054" xr:uid="{8FDA69FF-B655-431F-AF69-2F0C086CBD9F}"/>
    <cellStyle name="Millares [0] 2 8 6" xfId="5343" xr:uid="{A3EF7D57-672C-4F1F-B32D-119FF1F900DE}"/>
    <cellStyle name="Millares [0] 2 9" xfId="244" xr:uid="{05879CBD-55AC-4FA2-B6EA-4378E4F88134}"/>
    <cellStyle name="Millares [0] 2 9 2" xfId="1034" xr:uid="{E8593C84-E633-4F9F-BDDF-3F222E85C193}"/>
    <cellStyle name="Millares [0] 2 9 2 2" xfId="1454" xr:uid="{63C7D180-E301-4DC9-B289-4CFD7A6036C7}"/>
    <cellStyle name="Millares [0] 2 9 2 2 2" xfId="2637" xr:uid="{623B9D9F-32C6-4955-B8C9-4DF37840051E}"/>
    <cellStyle name="Millares [0] 2 9 2 2 2 2" xfId="5003" xr:uid="{BD32502D-4988-4A47-BED3-6A9BF7BF1719}"/>
    <cellStyle name="Millares [0] 2 9 2 2 3" xfId="3820" xr:uid="{B5C97581-4ADA-49FC-B313-441A9F645ED1}"/>
    <cellStyle name="Millares [0] 2 9 2 3" xfId="2219" xr:uid="{CA2C4B3E-D165-48E8-8F7F-B3FF0E14AF31}"/>
    <cellStyle name="Millares [0] 2 9 2 3 2" xfId="4585" xr:uid="{538D0CBE-C1E1-4650-AB31-9D666F6494AE}"/>
    <cellStyle name="Millares [0] 2 9 2 4" xfId="3402" xr:uid="{F98B591A-BF7D-4363-B849-73EB3CED9812}"/>
    <cellStyle name="Millares [0] 2 9 3" xfId="1244" xr:uid="{6AE7861D-EFC6-44AB-8118-C30727EDB04E}"/>
    <cellStyle name="Millares [0] 2 9 3 2" xfId="2428" xr:uid="{3AFBCC3D-2929-4610-B391-544BD9F0A72C}"/>
    <cellStyle name="Millares [0] 2 9 3 2 2" xfId="4794" xr:uid="{12B5049D-069B-4515-B023-E8A32345108D}"/>
    <cellStyle name="Millares [0] 2 9 3 3" xfId="3611" xr:uid="{565EF597-7118-44BA-813F-21FD60B7C927}"/>
    <cellStyle name="Millares [0] 2 9 4" xfId="1836" xr:uid="{A075E817-C6A1-4076-A52E-7E9A0CB76F61}"/>
    <cellStyle name="Millares [0] 2 9 4 2" xfId="4202" xr:uid="{A3B18E7E-3667-4C20-A98E-3FD040B0C4D3}"/>
    <cellStyle name="Millares [0] 2 9 5" xfId="3019" xr:uid="{2F534A80-A484-4814-9B42-ADE2B22528DF}"/>
    <cellStyle name="Millares [0] 2 9 6" xfId="5366" xr:uid="{86CBF042-0B67-491F-A44F-73C6A93A43D1}"/>
    <cellStyle name="Millares [0] 20" xfId="772" xr:uid="{9524CB04-7C24-49A2-8A95-2AD6B0D7E7CF}"/>
    <cellStyle name="Millares [0] 20 2" xfId="1576" xr:uid="{D9405436-C106-4FF1-A591-80820579F8C5}"/>
    <cellStyle name="Millares [0] 20 2 2" xfId="2759" xr:uid="{2473C5DB-06FA-4FDA-AF3A-7D136D0C7823}"/>
    <cellStyle name="Millares [0] 20 2 2 2" xfId="5125" xr:uid="{D2CE3644-2F56-40DD-A8D7-762CAE83D266}"/>
    <cellStyle name="Millares [0] 20 2 3" xfId="3942" xr:uid="{98006104-A8B5-4BD8-9B1F-930801C67329}"/>
    <cellStyle name="Millares [0] 20 3" xfId="1958" xr:uid="{993C26B4-79CE-4AC4-B469-9F10DBCE90B2}"/>
    <cellStyle name="Millares [0] 20 3 2" xfId="4324" xr:uid="{47658244-42E6-4F22-ADCF-06911F80ED4E}"/>
    <cellStyle name="Millares [0] 20 4" xfId="3141" xr:uid="{0D06367D-0C9C-40E7-BAFB-0ECE52C08487}"/>
    <cellStyle name="Millares [0] 21" xfId="913" xr:uid="{5E402F6D-404F-464B-99D9-CAA745BF7BBC}"/>
    <cellStyle name="Millares [0] 21 2" xfId="1334" xr:uid="{713ED706-76F9-4D59-998B-A9BA277977D1}"/>
    <cellStyle name="Millares [0] 21 2 2" xfId="2518" xr:uid="{220F72BD-5D28-4E1E-B71E-CB2EDD2A397C}"/>
    <cellStyle name="Millares [0] 21 2 2 2" xfId="4884" xr:uid="{71B73FE3-4C75-4E66-BAA0-2F80F32588C5}"/>
    <cellStyle name="Millares [0] 21 2 3" xfId="3701" xr:uid="{C6C3ADAE-100A-417E-915D-C921512DC9C4}"/>
    <cellStyle name="Millares [0] 21 3" xfId="2099" xr:uid="{094AC423-A8F5-42CB-BDDB-AE54B4608CDF}"/>
    <cellStyle name="Millares [0] 21 3 2" xfId="4465" xr:uid="{1C17E135-DFC4-4152-9EAC-2BA3D5D02178}"/>
    <cellStyle name="Millares [0] 21 4" xfId="3282" xr:uid="{679BC034-A781-4272-9F5B-3B325E899B7C}"/>
    <cellStyle name="Millares [0] 22" xfId="914" xr:uid="{3780C7F8-5383-4624-A83D-0C48F905538C}"/>
    <cellStyle name="Millares [0] 22 2" xfId="2100" xr:uid="{DC96DCC0-8B74-4ADF-BBDB-504A57371608}"/>
    <cellStyle name="Millares [0] 22 2 2" xfId="4466" xr:uid="{8EC96640-9CD0-4C0F-A61E-74CB5524B1C9}"/>
    <cellStyle name="Millares [0] 22 3" xfId="3283" xr:uid="{54B1BBDC-12EB-43CC-9B95-B62AC99A71AC}"/>
    <cellStyle name="Millares [0] 23" xfId="1124" xr:uid="{26C183FE-5BBC-4319-A1BA-C0E00D1844FF}"/>
    <cellStyle name="Millares [0] 23 2" xfId="2309" xr:uid="{EC922FD7-F970-40B4-8484-987BB4226B09}"/>
    <cellStyle name="Millares [0] 23 2 2" xfId="4675" xr:uid="{20D79FE7-8D47-4B35-BA93-30FB23DEAB10}"/>
    <cellStyle name="Millares [0] 23 3" xfId="3492" xr:uid="{6A69122F-8DAF-4D9E-8505-7ED0D9FE069B}"/>
    <cellStyle name="Millares [0] 24" xfId="1717" xr:uid="{6E71FC36-A189-42FB-AF5E-D2783E128859}"/>
    <cellStyle name="Millares [0] 24 2" xfId="4083" xr:uid="{283DE2B3-D338-42C0-A7B3-4A49906858C3}"/>
    <cellStyle name="Millares [0] 25" xfId="2900" xr:uid="{EADBC0C9-C591-4996-8403-8FF4B9B8AAC6}"/>
    <cellStyle name="Millares [0] 26" xfId="5267" xr:uid="{832A892A-3B34-46E0-A559-F0F750EC5AC8}"/>
    <cellStyle name="Millares [0] 27" xfId="5268" xr:uid="{2D009D00-92C2-48F9-B531-CB08D5244104}"/>
    <cellStyle name="Millares [0] 28" xfId="5521" xr:uid="{0F4BDE27-7A6E-4EE0-9497-63FA3361F99B}"/>
    <cellStyle name="Millares [0] 3" xfId="56" xr:uid="{00000000-0005-0000-0000-00002A000000}"/>
    <cellStyle name="Millares [0] 3 10" xfId="64" xr:uid="{27E7C5C7-2109-4BD3-A5FB-269E95DCE746}"/>
    <cellStyle name="Millares [0] 3 10 2" xfId="921" xr:uid="{0D4E5E56-4DA1-44EC-A076-43DA906A8D04}"/>
    <cellStyle name="Millares [0] 3 10 2 2" xfId="1341" xr:uid="{77AFE327-41F2-484E-A6E8-B957753C8D3B}"/>
    <cellStyle name="Millares [0] 3 10 2 2 2" xfId="2525" xr:uid="{094D49C9-983B-4A94-8A71-D0F52E30A291}"/>
    <cellStyle name="Millares [0] 3 10 2 2 2 2" xfId="4891" xr:uid="{A8B9E6E2-59EA-4980-AD38-E3299D2F6665}"/>
    <cellStyle name="Millares [0] 3 10 2 2 3" xfId="3708" xr:uid="{DC3514F7-9B4E-4C02-95CD-81F7C9660A2B}"/>
    <cellStyle name="Millares [0] 3 10 2 3" xfId="2107" xr:uid="{01DCBCAD-B01F-4E03-A099-A22C247F439B}"/>
    <cellStyle name="Millares [0] 3 10 2 3 2" xfId="4473" xr:uid="{64C105BC-C493-49BD-B153-7E89BE759FD4}"/>
    <cellStyle name="Millares [0] 3 10 2 4" xfId="3290" xr:uid="{8FE41195-902A-4DBD-9782-238A07A75C67}"/>
    <cellStyle name="Millares [0] 3 10 3" xfId="1131" xr:uid="{6659DC69-586D-474C-8B41-7E9EFF4594C5}"/>
    <cellStyle name="Millares [0] 3 10 3 2" xfId="2316" xr:uid="{CEDEB461-A53E-4311-816B-1725A12ED09A}"/>
    <cellStyle name="Millares [0] 3 10 3 2 2" xfId="4682" xr:uid="{F9B2792A-2FFC-4A22-9B53-93A98112C7DC}"/>
    <cellStyle name="Millares [0] 3 10 3 3" xfId="3499" xr:uid="{688C5803-28D7-470E-90B2-FA74F2DF63CB}"/>
    <cellStyle name="Millares [0] 3 10 4" xfId="1724" xr:uid="{69630AC3-D65E-466D-A75B-D57206241C00}"/>
    <cellStyle name="Millares [0] 3 10 4 2" xfId="4090" xr:uid="{93E476E3-623C-4F76-8416-B02B53CCA0FE}"/>
    <cellStyle name="Millares [0] 3 10 5" xfId="2907" xr:uid="{53443C51-869C-45FE-85A8-F99ADCA6AD51}"/>
    <cellStyle name="Millares [0] 3 11" xfId="247" xr:uid="{9D496828-BFA2-4CBD-A844-BB9A9828F02F}"/>
    <cellStyle name="Millares [0] 3 11 2" xfId="1036" xr:uid="{010E1B92-97B0-41AC-BB09-E19A61E943CC}"/>
    <cellStyle name="Millares [0] 3 11 2 2" xfId="1456" xr:uid="{57E041B4-8080-4CE4-B027-A8A0440FD9B8}"/>
    <cellStyle name="Millares [0] 3 11 2 2 2" xfId="2639" xr:uid="{F6F908E1-5F68-48D2-808C-E59B38A3357B}"/>
    <cellStyle name="Millares [0] 3 11 2 2 2 2" xfId="5005" xr:uid="{9822EDAB-C5D5-449F-A034-DC32BD569554}"/>
    <cellStyle name="Millares [0] 3 11 2 2 3" xfId="3822" xr:uid="{FB19BF01-A9D7-41B2-BCFC-8CAACE7B405E}"/>
    <cellStyle name="Millares [0] 3 11 2 3" xfId="2221" xr:uid="{488D26F0-6ECF-4403-9F2A-AE7AD30CCA58}"/>
    <cellStyle name="Millares [0] 3 11 2 3 2" xfId="4587" xr:uid="{56B5D670-3487-452A-995A-F277AE6FE89C}"/>
    <cellStyle name="Millares [0] 3 11 2 4" xfId="3404" xr:uid="{061B1B5A-05CA-49C6-8A3F-F1B24DF0106B}"/>
    <cellStyle name="Millares [0] 3 11 3" xfId="1246" xr:uid="{57537628-E693-40D4-AB0F-6B7A94D4F86E}"/>
    <cellStyle name="Millares [0] 3 11 3 2" xfId="2430" xr:uid="{AD1094DA-35AC-48D8-952D-E5816DCB9BA0}"/>
    <cellStyle name="Millares [0] 3 11 3 2 2" xfId="4796" xr:uid="{A0BE37EF-D879-4F62-9902-D855A8B1C2FB}"/>
    <cellStyle name="Millares [0] 3 11 3 3" xfId="3613" xr:uid="{B11E3277-CBE5-4135-A097-1504B6F9A986}"/>
    <cellStyle name="Millares [0] 3 11 4" xfId="1838" xr:uid="{B31D8D93-56CC-4698-B492-1791ED6DC2F8}"/>
    <cellStyle name="Millares [0] 3 11 4 2" xfId="4204" xr:uid="{B3DE733C-1D38-404B-B2F4-0AA409378D25}"/>
    <cellStyle name="Millares [0] 3 11 5" xfId="3021" xr:uid="{8E802E4A-1589-4F27-9307-0CDF462D1067}"/>
    <cellStyle name="Millares [0] 3 12" xfId="742" xr:uid="{23CE8831-10F6-4B8A-AF03-98ECC0A53C47}"/>
    <cellStyle name="Millares [0] 3 12 2" xfId="1546" xr:uid="{5A6124B9-05D8-4104-AE1C-0FF106319070}"/>
    <cellStyle name="Millares [0] 3 12 2 2" xfId="2729" xr:uid="{936D50AC-84A0-4B7C-BF19-8AE2F199E5B8}"/>
    <cellStyle name="Millares [0] 3 12 2 2 2" xfId="5095" xr:uid="{F12FF41B-B86F-41A3-A506-CC1D4408F63D}"/>
    <cellStyle name="Millares [0] 3 12 2 3" xfId="3912" xr:uid="{3C3220B7-6006-4387-A602-3B274EAD14BB}"/>
    <cellStyle name="Millares [0] 3 12 3" xfId="1928" xr:uid="{C617AB3F-DF3E-4C61-9D92-BE6FF81B0918}"/>
    <cellStyle name="Millares [0] 3 12 3 2" xfId="4294" xr:uid="{39F754A9-DAD3-44BB-A35D-38EE06A99513}"/>
    <cellStyle name="Millares [0] 3 12 4" xfId="3111" xr:uid="{91F3DBAC-CA1B-408C-8287-7150806F0BC6}"/>
    <cellStyle name="Millares [0] 3 13" xfId="774" xr:uid="{7BDDFD05-7048-4714-9C99-2B6E210103BA}"/>
    <cellStyle name="Millares [0] 3 13 2" xfId="1578" xr:uid="{7BED51F4-A98F-4BE3-B912-9382163BE1AC}"/>
    <cellStyle name="Millares [0] 3 13 2 2" xfId="2761" xr:uid="{1EEA39C8-369A-4E4D-B3CE-05B33D3AEBD1}"/>
    <cellStyle name="Millares [0] 3 13 2 2 2" xfId="5127" xr:uid="{DF2D0565-10F7-40C0-9457-9898B055E52B}"/>
    <cellStyle name="Millares [0] 3 13 2 3" xfId="3944" xr:uid="{36A4BC42-FEA0-41A8-B322-D8E1DC9F1D21}"/>
    <cellStyle name="Millares [0] 3 13 3" xfId="1960" xr:uid="{8C57A402-6BE0-492A-B54E-1FD7D2DE8788}"/>
    <cellStyle name="Millares [0] 3 13 3 2" xfId="4326" xr:uid="{245EE3A8-A00E-4088-B78D-403688472AF0}"/>
    <cellStyle name="Millares [0] 3 13 4" xfId="3143" xr:uid="{95726BED-4B6A-45A9-94B0-EB6C02AA66FA}"/>
    <cellStyle name="Millares [0] 3 14" xfId="917" xr:uid="{166662D6-A0DA-4E16-991E-B50424EAA262}"/>
    <cellStyle name="Millares [0] 3 14 2" xfId="1337" xr:uid="{2041EBF6-1414-4238-BEF7-DFC9FEE0F56A}"/>
    <cellStyle name="Millares [0] 3 14 2 2" xfId="2521" xr:uid="{BF2C6516-391B-41CA-9B0F-C2FE845150FD}"/>
    <cellStyle name="Millares [0] 3 14 2 2 2" xfId="4887" xr:uid="{1A6EA448-0925-44E0-8CC4-3CBAD0AF15AC}"/>
    <cellStyle name="Millares [0] 3 14 2 3" xfId="3704" xr:uid="{B09A095A-2105-45D7-B5F5-BEDC01683A8F}"/>
    <cellStyle name="Millares [0] 3 14 3" xfId="2103" xr:uid="{C8504601-5B30-47F4-AB52-80E6E442786D}"/>
    <cellStyle name="Millares [0] 3 14 3 2" xfId="4469" xr:uid="{4C08FC08-239C-4793-8081-FC0B4548BD6A}"/>
    <cellStyle name="Millares [0] 3 14 4" xfId="3286" xr:uid="{C5BD6B97-E9C5-4C32-A4F0-D9436FE6BD8F}"/>
    <cellStyle name="Millares [0] 3 15" xfId="1127" xr:uid="{D9D1AA1F-2730-4731-B683-39D6AAD4BFC3}"/>
    <cellStyle name="Millares [0] 3 15 2" xfId="2312" xr:uid="{8CE08777-F55D-4760-97D5-C5B10EF5FA86}"/>
    <cellStyle name="Millares [0] 3 15 2 2" xfId="4678" xr:uid="{3E42F4A2-70D9-47ED-B7B4-6182C30BD0EF}"/>
    <cellStyle name="Millares [0] 3 15 3" xfId="3495" xr:uid="{B9D8F38D-D620-4DA7-AA9B-F5455FE4674D}"/>
    <cellStyle name="Millares [0] 3 16" xfId="1720" xr:uid="{0A70DD66-9026-4184-9FD2-BDEBB9C9A6AA}"/>
    <cellStyle name="Millares [0] 3 16 2" xfId="4086" xr:uid="{DFDAA7D1-85F6-425D-9E78-BABBC1FEA1E9}"/>
    <cellStyle name="Millares [0] 3 17" xfId="2903" xr:uid="{75386D15-0284-474D-86D4-2604776DE883}"/>
    <cellStyle name="Millares [0] 3 18" xfId="5287" xr:uid="{9E478E51-925F-4D4A-9F30-92E6E28EF82C}"/>
    <cellStyle name="Millares [0] 3 2" xfId="120" xr:uid="{2752B5B7-591E-4816-AA25-8924128D35F7}"/>
    <cellStyle name="Millares [0] 3 2 10" xfId="1158" xr:uid="{ADC34440-8B93-404A-9533-01AA9F6E89D0}"/>
    <cellStyle name="Millares [0] 3 2 10 2" xfId="2343" xr:uid="{CEB985C0-AE23-4069-91DD-FB21C6FD546B}"/>
    <cellStyle name="Millares [0] 3 2 10 2 2" xfId="4709" xr:uid="{251C1E01-4FFF-445F-9C54-4C2C6090C777}"/>
    <cellStyle name="Millares [0] 3 2 10 3" xfId="3526" xr:uid="{A810178D-662E-4C34-A3AE-FAF3655109D9}"/>
    <cellStyle name="Millares [0] 3 2 11" xfId="1751" xr:uid="{6CE0B65B-EE32-4CDD-9362-63F802658A94}"/>
    <cellStyle name="Millares [0] 3 2 11 2" xfId="4117" xr:uid="{5DEC3337-D0A5-43BE-8790-4483AFFBA418}"/>
    <cellStyle name="Millares [0] 3 2 12" xfId="2934" xr:uid="{847DB5CB-BF1A-482D-986F-27AF8535483A}"/>
    <cellStyle name="Millares [0] 3 2 13" xfId="5310" xr:uid="{55F5E7CC-33B2-45D9-A7C6-84283672827F}"/>
    <cellStyle name="Millares [0] 3 2 2" xfId="215" xr:uid="{787282D7-4001-496D-81B0-AA6AC59691C5}"/>
    <cellStyle name="Millares [0] 3 2 2 10" xfId="5336" xr:uid="{981E1C01-F273-4FCE-A045-E56E47DE3278}"/>
    <cellStyle name="Millares [0] 3 2 2 2" xfId="547" xr:uid="{9E6FBBAA-D224-4931-9701-2B0D96BA1298}"/>
    <cellStyle name="Millares [0] 3 2 2 2 2" xfId="1080" xr:uid="{476664EC-1396-42D6-8356-EBF6458BA292}"/>
    <cellStyle name="Millares [0] 3 2 2 2 2 2" xfId="1500" xr:uid="{EDBEAF9F-57B5-4FF1-8D24-E73ECA2F8248}"/>
    <cellStyle name="Millares [0] 3 2 2 2 2 2 2" xfId="2683" xr:uid="{81C73701-D3CF-4A72-9075-F953838DD5B4}"/>
    <cellStyle name="Millares [0] 3 2 2 2 2 2 2 2" xfId="5049" xr:uid="{256875D9-F8DE-47AA-A1F0-591096264C2D}"/>
    <cellStyle name="Millares [0] 3 2 2 2 2 2 3" xfId="3866" xr:uid="{4C5CD720-080C-46D5-AB0E-D92724556EF6}"/>
    <cellStyle name="Millares [0] 3 2 2 2 2 3" xfId="2265" xr:uid="{EA7E6D37-415C-4285-8396-F086BD512D05}"/>
    <cellStyle name="Millares [0] 3 2 2 2 2 3 2" xfId="4631" xr:uid="{FF7A6AD8-4B7B-454D-AFB9-7F86DE9BCB5C}"/>
    <cellStyle name="Millares [0] 3 2 2 2 2 4" xfId="3448" xr:uid="{053DF479-43B8-45F6-AB7B-498736055F4D}"/>
    <cellStyle name="Millares [0] 3 2 2 2 3" xfId="1290" xr:uid="{D3E520A8-4BC9-43E1-9295-90F8E869037A}"/>
    <cellStyle name="Millares [0] 3 2 2 2 3 2" xfId="2474" xr:uid="{5590DFD2-C88D-4321-9477-7D1D48B6E140}"/>
    <cellStyle name="Millares [0] 3 2 2 2 3 2 2" xfId="4840" xr:uid="{59A68F46-629A-4F78-ABAC-23C52222D20E}"/>
    <cellStyle name="Millares [0] 3 2 2 2 3 3" xfId="3657" xr:uid="{03FDC3BD-7A18-4361-8CC7-4F321619ACF6}"/>
    <cellStyle name="Millares [0] 3 2 2 2 4" xfId="1882" xr:uid="{7367BC99-4147-414B-A140-DAEB322AE2F7}"/>
    <cellStyle name="Millares [0] 3 2 2 2 4 2" xfId="4248" xr:uid="{A843F48A-D666-4E08-9FAE-0235D707BE28}"/>
    <cellStyle name="Millares [0] 3 2 2 2 5" xfId="3065" xr:uid="{1BE2CED1-CE75-4F85-BEBD-CFDE1D39AF6A}"/>
    <cellStyle name="Millares [0] 3 2 2 3" xfId="300" xr:uid="{D39ABE97-A1F7-44A2-8C01-810A6CAE5CB0}"/>
    <cellStyle name="Millares [0] 3 2 2 3 2" xfId="1045" xr:uid="{98451029-FFB8-4778-BED7-92DBFBD7B0BA}"/>
    <cellStyle name="Millares [0] 3 2 2 3 2 2" xfId="1465" xr:uid="{5F775C0C-A1CF-448C-9303-A5E200E903BB}"/>
    <cellStyle name="Millares [0] 3 2 2 3 2 2 2" xfId="2648" xr:uid="{4388FBCC-68CF-4F20-BB2D-C9348CA4B894}"/>
    <cellStyle name="Millares [0] 3 2 2 3 2 2 2 2" xfId="5014" xr:uid="{289EF994-9040-48FA-B0CC-4FBAA141AFDC}"/>
    <cellStyle name="Millares [0] 3 2 2 3 2 2 3" xfId="3831" xr:uid="{21706910-6AC8-4AD1-B234-3D7B153C8457}"/>
    <cellStyle name="Millares [0] 3 2 2 3 2 3" xfId="2230" xr:uid="{FA84ABAE-DC95-4FC9-8F94-AA77F4123285}"/>
    <cellStyle name="Millares [0] 3 2 2 3 2 3 2" xfId="4596" xr:uid="{ACBB69B6-D187-4E90-B211-0138DBBE2E4B}"/>
    <cellStyle name="Millares [0] 3 2 2 3 2 4" xfId="3413" xr:uid="{DBB9BCFC-AA2F-4C6C-976B-CF1B28FCDB28}"/>
    <cellStyle name="Millares [0] 3 2 2 3 3" xfId="1255" xr:uid="{06F0117D-B2B4-47AB-AE79-C3CDA45EB48C}"/>
    <cellStyle name="Millares [0] 3 2 2 3 3 2" xfId="2439" xr:uid="{7EA34876-809F-47D8-AD0D-45FB1CB4DD12}"/>
    <cellStyle name="Millares [0] 3 2 2 3 3 2 2" xfId="4805" xr:uid="{0415F836-7BA1-4E44-AAB9-51B0FE9CC99F}"/>
    <cellStyle name="Millares [0] 3 2 2 3 3 3" xfId="3622" xr:uid="{DB8228CE-101F-4CF1-B7A6-1D4C81743CFB}"/>
    <cellStyle name="Millares [0] 3 2 2 3 4" xfId="1847" xr:uid="{4AD6B992-B308-4739-9F1F-372CCCB38C5D}"/>
    <cellStyle name="Millares [0] 3 2 2 3 4 2" xfId="4213" xr:uid="{03A2306F-F462-4A0A-985D-9C0AD2A9F675}"/>
    <cellStyle name="Millares [0] 3 2 2 3 5" xfId="3030" xr:uid="{6042E61F-6559-41E2-968E-4AAA2D0779EA}"/>
    <cellStyle name="Millares [0] 3 2 2 4" xfId="751" xr:uid="{506AAEC4-9F2D-4084-9992-F83D5AD1AE3B}"/>
    <cellStyle name="Millares [0] 3 2 2 4 2" xfId="1555" xr:uid="{0B620B9E-D651-4375-8AC5-B0881D111E26}"/>
    <cellStyle name="Millares [0] 3 2 2 4 2 2" xfId="2738" xr:uid="{B60F7FFF-44B3-41E3-985B-46656FDD9E59}"/>
    <cellStyle name="Millares [0] 3 2 2 4 2 2 2" xfId="5104" xr:uid="{84B2750E-24D0-4E1B-A58D-CE0401CED072}"/>
    <cellStyle name="Millares [0] 3 2 2 4 2 3" xfId="3921" xr:uid="{D85D2A46-09C8-4769-B257-9A7EDD18D839}"/>
    <cellStyle name="Millares [0] 3 2 2 4 3" xfId="1937" xr:uid="{E6B1BF0D-68E3-405B-9214-527EFDA1FBD6}"/>
    <cellStyle name="Millares [0] 3 2 2 4 3 2" xfId="4303" xr:uid="{19DF6035-5E9D-4602-82F1-53BB4849CAB8}"/>
    <cellStyle name="Millares [0] 3 2 2 4 4" xfId="3120" xr:uid="{D4A645D2-7608-4600-84C1-A78CC59444AC}"/>
    <cellStyle name="Millares [0] 3 2 2 5" xfId="813" xr:uid="{2DFA2550-22B6-4CEB-A0A2-878F312302FB}"/>
    <cellStyle name="Millares [0] 3 2 2 5 2" xfId="1617" xr:uid="{66189ED5-96CF-443A-914C-E19BC77B2847}"/>
    <cellStyle name="Millares [0] 3 2 2 5 2 2" xfId="2800" xr:uid="{0AE7B913-4C20-42B0-ABC0-3CCA9B3E20CE}"/>
    <cellStyle name="Millares [0] 3 2 2 5 2 2 2" xfId="5166" xr:uid="{4360199D-C0BA-4A14-A5D9-9B332FC9DE67}"/>
    <cellStyle name="Millares [0] 3 2 2 5 2 3" xfId="3983" xr:uid="{327C88C7-6AE1-4172-8136-3BD93462BF0C}"/>
    <cellStyle name="Millares [0] 3 2 2 5 3" xfId="1999" xr:uid="{791E32A4-38AD-47F2-920E-6743ADC794BB}"/>
    <cellStyle name="Millares [0] 3 2 2 5 3 2" xfId="4365" xr:uid="{2962A1CD-DC19-4966-AF3E-DCFC87F2254E}"/>
    <cellStyle name="Millares [0] 3 2 2 5 4" xfId="3182" xr:uid="{C07035D6-275B-4BD9-8888-4666192EB6A7}"/>
    <cellStyle name="Millares [0] 3 2 2 6" xfId="1017" xr:uid="{AB0E1938-0D26-4E91-B0E8-D7222CA81AC2}"/>
    <cellStyle name="Millares [0] 3 2 2 6 2" xfId="1437" xr:uid="{51445AAE-94DF-4150-9828-C4CB9488C445}"/>
    <cellStyle name="Millares [0] 3 2 2 6 2 2" xfId="2621" xr:uid="{DDF531B4-C858-455D-8537-2B9571492E20}"/>
    <cellStyle name="Millares [0] 3 2 2 6 2 2 2" xfId="4987" xr:uid="{E29658DB-8048-417B-BE42-E4649828F6FF}"/>
    <cellStyle name="Millares [0] 3 2 2 6 2 3" xfId="3804" xr:uid="{8FAF0F9D-E279-487E-9BF3-0F127BCB20B0}"/>
    <cellStyle name="Millares [0] 3 2 2 6 3" xfId="2203" xr:uid="{8ED7BB75-2F1F-4234-821A-9B078BE951FF}"/>
    <cellStyle name="Millares [0] 3 2 2 6 3 2" xfId="4569" xr:uid="{F8FBD622-7249-44BD-B18E-2E819C422503}"/>
    <cellStyle name="Millares [0] 3 2 2 6 4" xfId="3386" xr:uid="{6B68D0D2-059C-4776-93C4-809D3236BDDF}"/>
    <cellStyle name="Millares [0] 3 2 2 7" xfId="1227" xr:uid="{79CB2B85-A2E3-493C-A93E-00968868C048}"/>
    <cellStyle name="Millares [0] 3 2 2 7 2" xfId="2412" xr:uid="{0D137CB4-4CB0-4752-8147-65B789796644}"/>
    <cellStyle name="Millares [0] 3 2 2 7 2 2" xfId="4778" xr:uid="{CA9C7B5C-AF78-4548-853E-29325D5B920D}"/>
    <cellStyle name="Millares [0] 3 2 2 7 3" xfId="3595" xr:uid="{9149488F-6CEA-424E-B77B-45D1A2B89FED}"/>
    <cellStyle name="Millares [0] 3 2 2 8" xfId="1820" xr:uid="{A9E8ADA7-D16F-409E-9117-D133F0303999}"/>
    <cellStyle name="Millares [0] 3 2 2 8 2" xfId="4186" xr:uid="{39C83F5C-9154-462D-9ED6-550BC7DA1F52}"/>
    <cellStyle name="Millares [0] 3 2 2 9" xfId="3003" xr:uid="{FB44F05F-6B19-43FF-87E8-2C3CCEA060EF}"/>
    <cellStyle name="Millares [0] 3 2 3" xfId="168" xr:uid="{82C2B9CD-7B54-4E71-965B-CA0FC84B5588}"/>
    <cellStyle name="Millares [0] 3 2 3 10" xfId="5360" xr:uid="{A8616BCD-B76C-46E6-92EA-A9DDE29F63D7}"/>
    <cellStyle name="Millares [0] 3 2 3 2" xfId="576" xr:uid="{25E8D2B0-8329-4C8D-9870-161A0BAC51F8}"/>
    <cellStyle name="Millares [0] 3 2 3 2 2" xfId="1086" xr:uid="{A1B81647-C6D3-4EB3-A90E-2F9E9FA9C0FC}"/>
    <cellStyle name="Millares [0] 3 2 3 2 2 2" xfId="1506" xr:uid="{46378764-886E-4EED-B0EB-E64CC71364A3}"/>
    <cellStyle name="Millares [0] 3 2 3 2 2 2 2" xfId="2689" xr:uid="{AD4F186A-CF6F-4A07-8059-E45301656849}"/>
    <cellStyle name="Millares [0] 3 2 3 2 2 2 2 2" xfId="5055" xr:uid="{2C9A5136-F862-47CD-A1EE-341FD2BF16F5}"/>
    <cellStyle name="Millares [0] 3 2 3 2 2 2 3" xfId="3872" xr:uid="{D5DF700F-E8A1-4B93-8E28-8EF6B8F19896}"/>
    <cellStyle name="Millares [0] 3 2 3 2 2 3" xfId="2271" xr:uid="{2F3E630A-EC87-4A96-90EE-C294C15ABEEC}"/>
    <cellStyle name="Millares [0] 3 2 3 2 2 3 2" xfId="4637" xr:uid="{D2D2588E-555E-40A0-ACF5-6453D6CB3DF3}"/>
    <cellStyle name="Millares [0] 3 2 3 2 2 4" xfId="3454" xr:uid="{B7BEE32F-F2B7-42F5-97FD-E1E86D5D6532}"/>
    <cellStyle name="Millares [0] 3 2 3 2 3" xfId="1296" xr:uid="{767E15EA-9304-4AFC-B30A-5408F1F4B489}"/>
    <cellStyle name="Millares [0] 3 2 3 2 3 2" xfId="2480" xr:uid="{BB0852E9-1341-40FB-84F4-9107682C7A9D}"/>
    <cellStyle name="Millares [0] 3 2 3 2 3 2 2" xfId="4846" xr:uid="{CCB127D5-CC94-4785-82CA-71B72F1624DE}"/>
    <cellStyle name="Millares [0] 3 2 3 2 3 3" xfId="3663" xr:uid="{72A3713E-659C-4494-8111-C3D8BA2FD79C}"/>
    <cellStyle name="Millares [0] 3 2 3 2 4" xfId="1888" xr:uid="{876330B6-106F-48E3-AFEE-7427B50D24D1}"/>
    <cellStyle name="Millares [0] 3 2 3 2 4 2" xfId="4254" xr:uid="{15C0CCDB-6D10-41B7-B662-2D3C39CA7818}"/>
    <cellStyle name="Millares [0] 3 2 3 2 5" xfId="3071" xr:uid="{4D6324C1-C499-4918-8586-FAD2464555C5}"/>
    <cellStyle name="Millares [0] 3 2 3 3" xfId="327" xr:uid="{DFE93A3A-EAB7-4F17-985D-78E20590AC48}"/>
    <cellStyle name="Millares [0] 3 2 3 3 2" xfId="1051" xr:uid="{915A4993-C17C-4954-9782-E6607050B5C2}"/>
    <cellStyle name="Millares [0] 3 2 3 3 2 2" xfId="1471" xr:uid="{500725F0-FE6F-40FB-8FCA-F901A8AB0AA5}"/>
    <cellStyle name="Millares [0] 3 2 3 3 2 2 2" xfId="2654" xr:uid="{0F35AD1B-FE8E-4D46-B0B2-33E7C044893B}"/>
    <cellStyle name="Millares [0] 3 2 3 3 2 2 2 2" xfId="5020" xr:uid="{4C8AB5EC-4451-4B82-8783-C7A616E9C552}"/>
    <cellStyle name="Millares [0] 3 2 3 3 2 2 3" xfId="3837" xr:uid="{E822CE61-E0F9-41FB-A6F2-0211CA2F78FB}"/>
    <cellStyle name="Millares [0] 3 2 3 3 2 3" xfId="2236" xr:uid="{96CA9F53-D788-4583-ADB1-F31F2DA8B74B}"/>
    <cellStyle name="Millares [0] 3 2 3 3 2 3 2" xfId="4602" xr:uid="{AEB64369-0118-41D4-BFD7-F22121C42F43}"/>
    <cellStyle name="Millares [0] 3 2 3 3 2 4" xfId="3419" xr:uid="{E1CA57A9-9C87-4FE6-8DAE-F8AA7D041EDE}"/>
    <cellStyle name="Millares [0] 3 2 3 3 3" xfId="1261" xr:uid="{EEB8CC1B-6DF8-4898-9868-9DAA458D0A7C}"/>
    <cellStyle name="Millares [0] 3 2 3 3 3 2" xfId="2445" xr:uid="{A7E37DC6-6308-43AD-B5E5-96E79FEFF587}"/>
    <cellStyle name="Millares [0] 3 2 3 3 3 2 2" xfId="4811" xr:uid="{F84E8F65-A2D7-4DFC-94D6-D7E687B4EA30}"/>
    <cellStyle name="Millares [0] 3 2 3 3 3 3" xfId="3628" xr:uid="{A41A0D6D-63FE-4958-B79D-FEF28EC166CA}"/>
    <cellStyle name="Millares [0] 3 2 3 3 4" xfId="1853" xr:uid="{479EAAF2-D47E-4F1E-A0FB-E78FA98A4040}"/>
    <cellStyle name="Millares [0] 3 2 3 3 4 2" xfId="4219" xr:uid="{FA79318B-3FBC-48B3-87C4-B6CC47432E5A}"/>
    <cellStyle name="Millares [0] 3 2 3 3 5" xfId="3036" xr:uid="{B98DA079-8D1B-4263-9103-9E325D754699}"/>
    <cellStyle name="Millares [0] 3 2 3 4" xfId="757" xr:uid="{C9875596-01C0-4DAC-AF5E-EF48339FE9B4}"/>
    <cellStyle name="Millares [0] 3 2 3 4 2" xfId="1561" xr:uid="{631B5EF2-867A-4D60-83F0-5A11B2D7A500}"/>
    <cellStyle name="Millares [0] 3 2 3 4 2 2" xfId="2744" xr:uid="{219512C1-C063-4DFD-8C3D-81E42D183793}"/>
    <cellStyle name="Millares [0] 3 2 3 4 2 2 2" xfId="5110" xr:uid="{501B7745-1544-4CB4-B219-B6435B69DF56}"/>
    <cellStyle name="Millares [0] 3 2 3 4 2 3" xfId="3927" xr:uid="{22C35221-73EB-4AA8-AC98-73F04259F42D}"/>
    <cellStyle name="Millares [0] 3 2 3 4 3" xfId="1943" xr:uid="{2D8F376B-AA9E-4A0A-9111-4C46E9924602}"/>
    <cellStyle name="Millares [0] 3 2 3 4 3 2" xfId="4309" xr:uid="{976A7D61-CBF6-4FD1-A366-0F94B02412EB}"/>
    <cellStyle name="Millares [0] 3 2 3 4 4" xfId="3126" xr:uid="{EFF29E27-046F-4AD7-A78D-7F3A18C3D8CC}"/>
    <cellStyle name="Millares [0] 3 2 3 5" xfId="841" xr:uid="{7DCD0F65-C89C-4DC3-BFA9-48B5A20AF59E}"/>
    <cellStyle name="Millares [0] 3 2 3 5 2" xfId="1645" xr:uid="{6B385B41-B789-4991-80D4-051C429BDB15}"/>
    <cellStyle name="Millares [0] 3 2 3 5 2 2" xfId="2828" xr:uid="{E077C8BD-F31C-4584-BECC-BAA419EE601D}"/>
    <cellStyle name="Millares [0] 3 2 3 5 2 2 2" xfId="5194" xr:uid="{FFC868D8-2764-420B-B2FE-B2AB61233372}"/>
    <cellStyle name="Millares [0] 3 2 3 5 2 3" xfId="4011" xr:uid="{4C6EFEC6-C7DF-4C76-B88E-D794E0988197}"/>
    <cellStyle name="Millares [0] 3 2 3 5 3" xfId="2027" xr:uid="{84AB92E6-62C1-4595-9FF5-75FD880D7EC6}"/>
    <cellStyle name="Millares [0] 3 2 3 5 3 2" xfId="4393" xr:uid="{7457792C-ABAD-4554-97F4-A30CB0B6849F}"/>
    <cellStyle name="Millares [0] 3 2 3 5 4" xfId="3210" xr:uid="{68F71A56-E9C0-48D9-9150-0A63359E5020}"/>
    <cellStyle name="Millares [0] 3 2 3 6" xfId="975" xr:uid="{45FF85EA-FD26-4D50-B9CA-C6AFCDED0A73}"/>
    <cellStyle name="Millares [0] 3 2 3 6 2" xfId="1395" xr:uid="{886480EB-208D-4EEF-A4E7-A7CAAE980FA2}"/>
    <cellStyle name="Millares [0] 3 2 3 6 2 2" xfId="2579" xr:uid="{EC52C9BC-A6F1-4916-A93A-A56B5410D0E6}"/>
    <cellStyle name="Millares [0] 3 2 3 6 2 2 2" xfId="4945" xr:uid="{DC2D656C-BE40-4B59-A1C7-F0F236B1B1CA}"/>
    <cellStyle name="Millares [0] 3 2 3 6 2 3" xfId="3762" xr:uid="{8ADE6CCB-A96A-4DCB-BE4B-F3AF750DEF59}"/>
    <cellStyle name="Millares [0] 3 2 3 6 3" xfId="2161" xr:uid="{D0CD5FE6-632E-43D9-B452-C6AC3F2999CF}"/>
    <cellStyle name="Millares [0] 3 2 3 6 3 2" xfId="4527" xr:uid="{085EC968-973C-456D-9FA3-CC2FBAC83AE2}"/>
    <cellStyle name="Millares [0] 3 2 3 6 4" xfId="3344" xr:uid="{07826C34-4392-4806-A5AB-06BCAA9789A7}"/>
    <cellStyle name="Millares [0] 3 2 3 7" xfId="1185" xr:uid="{F2D6B21A-BA86-4CA8-9A6E-4C7E76BB1B69}"/>
    <cellStyle name="Millares [0] 3 2 3 7 2" xfId="2370" xr:uid="{179B1942-4374-4848-A5EA-CB8D70F4AB12}"/>
    <cellStyle name="Millares [0] 3 2 3 7 2 2" xfId="4736" xr:uid="{3759029C-A4D9-4858-A905-70CB32F6F559}"/>
    <cellStyle name="Millares [0] 3 2 3 7 3" xfId="3553" xr:uid="{95821FE3-8884-49EA-92ED-AE4B9B580343}"/>
    <cellStyle name="Millares [0] 3 2 3 8" xfId="1778" xr:uid="{E29459CE-0568-4E79-AD90-4E26BF11008D}"/>
    <cellStyle name="Millares [0] 3 2 3 8 2" xfId="4144" xr:uid="{37027C35-28BA-4C03-AE3C-2F4A57A8D5D9}"/>
    <cellStyle name="Millares [0] 3 2 3 9" xfId="2961" xr:uid="{4A6BE2DF-F989-4A58-837A-8E3EB766D33F}"/>
    <cellStyle name="Millares [0] 3 2 4" xfId="440" xr:uid="{BBD23198-BE15-45FA-98C3-3388037A43A9}"/>
    <cellStyle name="Millares [0] 3 2 4 2" xfId="680" xr:uid="{876517FF-F2FE-4FDE-A6CE-04FBCDB0EBE0}"/>
    <cellStyle name="Millares [0] 3 2 4 2 2" xfId="1100" xr:uid="{F3AEFEC7-E326-49F5-BF33-19B8941FEFAE}"/>
    <cellStyle name="Millares [0] 3 2 4 2 2 2" xfId="1520" xr:uid="{B4DC47DB-1721-4425-89C6-79BE38110DC4}"/>
    <cellStyle name="Millares [0] 3 2 4 2 2 2 2" xfId="2703" xr:uid="{EBBC8631-8C2E-4EF9-B2F4-8458FD74FE48}"/>
    <cellStyle name="Millares [0] 3 2 4 2 2 2 2 2" xfId="5069" xr:uid="{90CE996B-678E-4ABB-8860-AF0448495E7E}"/>
    <cellStyle name="Millares [0] 3 2 4 2 2 2 3" xfId="3886" xr:uid="{C5CA82C9-56A0-4105-85D6-C0FD9F81B9D0}"/>
    <cellStyle name="Millares [0] 3 2 4 2 2 3" xfId="2285" xr:uid="{089F5441-C32E-4ACE-B84A-5B3180C86FB9}"/>
    <cellStyle name="Millares [0] 3 2 4 2 2 3 2" xfId="4651" xr:uid="{B464187D-5E77-4BC2-B49F-D7EEC160CBE5}"/>
    <cellStyle name="Millares [0] 3 2 4 2 2 4" xfId="3468" xr:uid="{26D6DF53-9424-42A3-A557-4495EC96B6FE}"/>
    <cellStyle name="Millares [0] 3 2 4 2 3" xfId="1310" xr:uid="{B6240BCE-0C41-403B-9118-06E0997865E6}"/>
    <cellStyle name="Millares [0] 3 2 4 2 3 2" xfId="2494" xr:uid="{0DF30E25-CA34-4E69-B1CB-62E2D2283A4B}"/>
    <cellStyle name="Millares [0] 3 2 4 2 3 2 2" xfId="4860" xr:uid="{A83298F3-ECC5-4667-94EE-186A5258F338}"/>
    <cellStyle name="Millares [0] 3 2 4 2 3 3" xfId="3677" xr:uid="{B71C9CB8-A75C-4E05-914E-74E80CA03D03}"/>
    <cellStyle name="Millares [0] 3 2 4 2 4" xfId="1902" xr:uid="{CAE55224-57B2-4279-8CD3-7666754291A9}"/>
    <cellStyle name="Millares [0] 3 2 4 2 4 2" xfId="4268" xr:uid="{E6DCBA48-2729-48DB-A00E-65827AF5CDA6}"/>
    <cellStyle name="Millares [0] 3 2 4 2 5" xfId="3085" xr:uid="{622E4D51-9DB2-447C-9051-9A5E9FEA7C68}"/>
    <cellStyle name="Millares [0] 3 2 4 3" xfId="771" xr:uid="{343DE66D-5AA9-4812-86DD-36879EC08D1D}"/>
    <cellStyle name="Millares [0] 3 2 4 3 2" xfId="1575" xr:uid="{B96F1D33-A0BE-4FDD-BFDC-EE963455F952}"/>
    <cellStyle name="Millares [0] 3 2 4 3 2 2" xfId="2758" xr:uid="{9C01EFE9-BE06-44D7-8112-853F555B3435}"/>
    <cellStyle name="Millares [0] 3 2 4 3 2 2 2" xfId="5124" xr:uid="{1BE73959-FAC9-4E7E-B87D-BA983E90CB66}"/>
    <cellStyle name="Millares [0] 3 2 4 3 2 3" xfId="3941" xr:uid="{8EAFE054-8417-48AA-85F6-1EC44E43D5A8}"/>
    <cellStyle name="Millares [0] 3 2 4 3 3" xfId="1957" xr:uid="{CB1B8F21-EF52-45FF-83FF-0791E4B3D0EA}"/>
    <cellStyle name="Millares [0] 3 2 4 3 3 2" xfId="4323" xr:uid="{0EA07F00-B705-4448-90D0-79DE2FFF5A1B}"/>
    <cellStyle name="Millares [0] 3 2 4 3 4" xfId="3140" xr:uid="{E9AF4517-AC1C-400E-B0A8-2B2C7D779309}"/>
    <cellStyle name="Millares [0] 3 2 4 4" xfId="869" xr:uid="{5286E048-D763-4279-925E-F071A70E79C7}"/>
    <cellStyle name="Millares [0] 3 2 4 4 2" xfId="1673" xr:uid="{A26F4909-5506-4AF1-AA6E-F5D0B7024302}"/>
    <cellStyle name="Millares [0] 3 2 4 4 2 2" xfId="2856" xr:uid="{A82D1A98-5243-45F2-9849-ECB1E76C97AB}"/>
    <cellStyle name="Millares [0] 3 2 4 4 2 2 2" xfId="5222" xr:uid="{91FEBBA4-4CDC-4181-BAE2-54C2D258807C}"/>
    <cellStyle name="Millares [0] 3 2 4 4 2 3" xfId="4039" xr:uid="{7C929EFC-C0F6-4954-946B-A40FB83079BA}"/>
    <cellStyle name="Millares [0] 3 2 4 4 3" xfId="2055" xr:uid="{F86B56F0-38F9-4853-87E9-B6BB5BAC5912}"/>
    <cellStyle name="Millares [0] 3 2 4 4 3 2" xfId="4421" xr:uid="{64979011-8D2B-4018-A92C-B5EA8F8A9292}"/>
    <cellStyle name="Millares [0] 3 2 4 4 4" xfId="3238" xr:uid="{031791D3-B7D8-47EC-AFD3-F202D9A4476C}"/>
    <cellStyle name="Millares [0] 3 2 4 5" xfId="1065" xr:uid="{BB889A14-F169-4D53-AD1C-85BDF5458FAA}"/>
    <cellStyle name="Millares [0] 3 2 4 5 2" xfId="1485" xr:uid="{B2009B88-F046-4F11-970B-BFF5C8DDE796}"/>
    <cellStyle name="Millares [0] 3 2 4 5 2 2" xfId="2668" xr:uid="{21EEC24B-5927-471B-A405-91E156FA6BE6}"/>
    <cellStyle name="Millares [0] 3 2 4 5 2 2 2" xfId="5034" xr:uid="{84260E84-0AFD-47B6-9BBC-67FA84576CA1}"/>
    <cellStyle name="Millares [0] 3 2 4 5 2 3" xfId="3851" xr:uid="{51EE1BF6-3CD5-4BB0-B13C-DFEACC85DBEF}"/>
    <cellStyle name="Millares [0] 3 2 4 5 3" xfId="2250" xr:uid="{2B0FA483-95B1-42AD-8D5F-E702D6743F51}"/>
    <cellStyle name="Millares [0] 3 2 4 5 3 2" xfId="4616" xr:uid="{0B2AAE5A-3646-41EA-B579-3E7DDC19FA32}"/>
    <cellStyle name="Millares [0] 3 2 4 5 4" xfId="3433" xr:uid="{E6B6370C-EE47-43DE-BF8B-EE3C3D2C8AEF}"/>
    <cellStyle name="Millares [0] 3 2 4 6" xfId="1275" xr:uid="{46387FA6-B9B3-4962-8357-0F4A99C4BC3B}"/>
    <cellStyle name="Millares [0] 3 2 4 6 2" xfId="2459" xr:uid="{503AA2E7-E716-40EC-83E3-657A39928C5F}"/>
    <cellStyle name="Millares [0] 3 2 4 6 2 2" xfId="4825" xr:uid="{03B88D43-4BAF-4B2D-B029-5512CD3EF2BA}"/>
    <cellStyle name="Millares [0] 3 2 4 6 3" xfId="3642" xr:uid="{4480BF1B-DAE7-4BD7-9482-12165AA024F4}"/>
    <cellStyle name="Millares [0] 3 2 4 7" xfId="1867" xr:uid="{D5F3CFC4-DE6F-4206-A5D2-C843773C89BE}"/>
    <cellStyle name="Millares [0] 3 2 4 7 2" xfId="4233" xr:uid="{DB158254-8BE9-4B4D-9A80-86E7AD455C1E}"/>
    <cellStyle name="Millares [0] 3 2 4 8" xfId="3050" xr:uid="{078201CD-92F4-4C60-A41A-713A4721C2E4}"/>
    <cellStyle name="Millares [0] 3 2 4 9" xfId="5385" xr:uid="{51B5ECF2-59BA-430A-A9AD-CBDA7ED65D96}"/>
    <cellStyle name="Millares [0] 3 2 5" xfId="520" xr:uid="{74CCDA41-1144-440D-B241-A871AE97AFA9}"/>
    <cellStyle name="Millares [0] 3 2 5 2" xfId="897" xr:uid="{FB219AF0-9173-42ED-A9B0-774BBA4B54CB}"/>
    <cellStyle name="Millares [0] 3 2 5 2 2" xfId="1701" xr:uid="{14AB9F75-DEA9-4099-9FF7-630DE29D45A7}"/>
    <cellStyle name="Millares [0] 3 2 5 2 2 2" xfId="2884" xr:uid="{DA6BB237-7DB0-43B4-AA2E-76343C0E31E0}"/>
    <cellStyle name="Millares [0] 3 2 5 2 2 2 2" xfId="5250" xr:uid="{FED45492-4A6B-45E5-BDAA-06A0C7E6566F}"/>
    <cellStyle name="Millares [0] 3 2 5 2 2 3" xfId="4067" xr:uid="{DDCC511F-99F5-4E6C-B7C0-26D1038E2F13}"/>
    <cellStyle name="Millares [0] 3 2 5 2 3" xfId="2083" xr:uid="{52203167-A686-4645-A174-79464ADFEFCD}"/>
    <cellStyle name="Millares [0] 3 2 5 2 3 2" xfId="4449" xr:uid="{571EA998-E750-441F-AA76-68ECF0685900}"/>
    <cellStyle name="Millares [0] 3 2 5 2 4" xfId="3266" xr:uid="{279BB296-0169-427F-B90B-0DDEF6856B8E}"/>
    <cellStyle name="Millares [0] 3 2 5 3" xfId="1074" xr:uid="{FA7DD88C-D2C0-4A57-B854-A821A023BD0D}"/>
    <cellStyle name="Millares [0] 3 2 5 3 2" xfId="1494" xr:uid="{151A6571-4EC6-4903-8AB8-5CC3C536AB35}"/>
    <cellStyle name="Millares [0] 3 2 5 3 2 2" xfId="2677" xr:uid="{51DF7566-87DC-4C8C-AB6D-DE8921B738AE}"/>
    <cellStyle name="Millares [0] 3 2 5 3 2 2 2" xfId="5043" xr:uid="{5D9AE97A-18F1-47BC-8A64-2B24CA73894A}"/>
    <cellStyle name="Millares [0] 3 2 5 3 2 3" xfId="3860" xr:uid="{E3B6B568-4B3D-42DF-BB46-C57636F73B56}"/>
    <cellStyle name="Millares [0] 3 2 5 3 3" xfId="2259" xr:uid="{A0248033-EEE1-44AC-B6DF-268FECD6CA0F}"/>
    <cellStyle name="Millares [0] 3 2 5 3 3 2" xfId="4625" xr:uid="{021D1A58-1FFB-4CBB-B5CF-43235F109E6F}"/>
    <cellStyle name="Millares [0] 3 2 5 3 4" xfId="3442" xr:uid="{355E11D8-2805-4F98-92CF-D34859470094}"/>
    <cellStyle name="Millares [0] 3 2 5 4" xfId="1284" xr:uid="{44AB2113-5FCB-436D-9DC7-2D1DB5BD5BCD}"/>
    <cellStyle name="Millares [0] 3 2 5 4 2" xfId="2468" xr:uid="{B36F0F30-759B-48E1-8E19-94BE4FF5BC7C}"/>
    <cellStyle name="Millares [0] 3 2 5 4 2 2" xfId="4834" xr:uid="{AFCD7676-2D5C-42B1-8F3E-BA0252A351F9}"/>
    <cellStyle name="Millares [0] 3 2 5 4 3" xfId="3651" xr:uid="{94C41536-1AAD-4963-BB9C-4D4FB2859261}"/>
    <cellStyle name="Millares [0] 3 2 5 5" xfId="1876" xr:uid="{6232EFF1-C930-4763-8CD0-4E750FF7EFC0}"/>
    <cellStyle name="Millares [0] 3 2 5 5 2" xfId="4242" xr:uid="{5A958F52-BC23-42CA-85D1-D533E33CA031}"/>
    <cellStyle name="Millares [0] 3 2 5 6" xfId="3059" xr:uid="{F7A47746-0AE4-4EDD-A771-619CC5453189}"/>
    <cellStyle name="Millares [0] 3 2 5 7" xfId="5410" xr:uid="{2BC346B8-4EF3-4184-9918-EDFCBEC053EC}"/>
    <cellStyle name="Millares [0] 3 2 6" xfId="273" xr:uid="{89FAA130-554D-4B29-9FDB-99D35F5EF4F4}"/>
    <cellStyle name="Millares [0] 3 2 6 2" xfId="1039" xr:uid="{A279429F-8D6E-4329-8760-24E6C935EB11}"/>
    <cellStyle name="Millares [0] 3 2 6 2 2" xfId="1459" xr:uid="{2E3590FF-C055-47EF-A66E-1A01DCC28D45}"/>
    <cellStyle name="Millares [0] 3 2 6 2 2 2" xfId="2642" xr:uid="{5325B84F-EE73-4527-BD04-56BDCFEF7527}"/>
    <cellStyle name="Millares [0] 3 2 6 2 2 2 2" xfId="5008" xr:uid="{FA78A2C1-6E5A-4D7A-92FA-9A4AD411AF0F}"/>
    <cellStyle name="Millares [0] 3 2 6 2 2 3" xfId="3825" xr:uid="{FD5880AC-5029-464C-8C19-E31843F33DAA}"/>
    <cellStyle name="Millares [0] 3 2 6 2 3" xfId="2224" xr:uid="{26D533C4-AEAE-43D8-A35F-F3178D7164B7}"/>
    <cellStyle name="Millares [0] 3 2 6 2 3 2" xfId="4590" xr:uid="{2A8BA7B2-D744-4D34-A164-EB0F1E4F2DB5}"/>
    <cellStyle name="Millares [0] 3 2 6 2 4" xfId="3407" xr:uid="{82F7E60B-226F-402C-9B90-4A5F342BEFB2}"/>
    <cellStyle name="Millares [0] 3 2 6 3" xfId="1249" xr:uid="{20FB5FF0-FFB9-42AA-8410-60ED04169873}"/>
    <cellStyle name="Millares [0] 3 2 6 3 2" xfId="2433" xr:uid="{26971B6C-6580-4C5E-B4F4-EBBDDD9F1A03}"/>
    <cellStyle name="Millares [0] 3 2 6 3 2 2" xfId="4799" xr:uid="{2E180EE3-C32F-4A5B-9CD2-A83300684A15}"/>
    <cellStyle name="Millares [0] 3 2 6 3 3" xfId="3616" xr:uid="{6017433E-ABD4-4CDA-9387-4095E9A2966D}"/>
    <cellStyle name="Millares [0] 3 2 6 4" xfId="1841" xr:uid="{26194D01-6C37-4E81-89BC-AA91F4B9D365}"/>
    <cellStyle name="Millares [0] 3 2 6 4 2" xfId="4207" xr:uid="{2A0C2CEE-7AFC-47E9-95A3-76A84E4A18C2}"/>
    <cellStyle name="Millares [0] 3 2 6 5" xfId="3024" xr:uid="{EAEAA558-B7F2-410F-8D20-95FFC426D326}"/>
    <cellStyle name="Millares [0] 3 2 6 6" xfId="5435" xr:uid="{88781D97-174D-4DCD-9531-E925BFFB4B25}"/>
    <cellStyle name="Millares [0] 3 2 7" xfId="745" xr:uid="{F2F93B36-9B01-4630-B12A-B84082B3F255}"/>
    <cellStyle name="Millares [0] 3 2 7 2" xfId="1549" xr:uid="{A37C37A1-4B78-42C2-A703-F5EFAD70779C}"/>
    <cellStyle name="Millares [0] 3 2 7 2 2" xfId="2732" xr:uid="{288ABB1F-4A6C-4F34-A160-B39079F3C910}"/>
    <cellStyle name="Millares [0] 3 2 7 2 2 2" xfId="5098" xr:uid="{A26226D5-5C01-4C4C-898B-D11FC1C56D78}"/>
    <cellStyle name="Millares [0] 3 2 7 2 3" xfId="3915" xr:uid="{DFEAED9E-D4C5-4439-83D4-F2CF438BD2B6}"/>
    <cellStyle name="Millares [0] 3 2 7 3" xfId="1931" xr:uid="{D417BC06-3A71-4D21-9730-39D90D0213B9}"/>
    <cellStyle name="Millares [0] 3 2 7 3 2" xfId="4297" xr:uid="{B0F8E9ED-EA12-4757-8EFE-221170D61FBB}"/>
    <cellStyle name="Millares [0] 3 2 7 4" xfId="3114" xr:uid="{B105DDAE-4F1A-40BC-91A8-26567E81A1AA}"/>
    <cellStyle name="Millares [0] 3 2 7 5" xfId="5461" xr:uid="{751322A2-97A3-4875-983B-724CCAF8357C}"/>
    <cellStyle name="Millares [0] 3 2 8" xfId="785" xr:uid="{C630176B-CF7C-4657-8EC0-ED37B1B2AFF9}"/>
    <cellStyle name="Millares [0] 3 2 8 2" xfId="1589" xr:uid="{B1176A58-14D6-4068-8044-F9BA034AB20E}"/>
    <cellStyle name="Millares [0] 3 2 8 2 2" xfId="2772" xr:uid="{B9DED421-E4B6-4B28-98B2-26E022C4CE95}"/>
    <cellStyle name="Millares [0] 3 2 8 2 2 2" xfId="5138" xr:uid="{49A3A44D-9FF0-47BE-B9B1-80C52BA33E63}"/>
    <cellStyle name="Millares [0] 3 2 8 2 3" xfId="3955" xr:uid="{E12A6994-48E4-4B95-BA94-A260093AA228}"/>
    <cellStyle name="Millares [0] 3 2 8 3" xfId="1971" xr:uid="{EAF1C59B-5BA8-45D9-BA28-67177BA21B81}"/>
    <cellStyle name="Millares [0] 3 2 8 3 2" xfId="4337" xr:uid="{5027CD25-7F10-4035-ADDF-D483F0C145C6}"/>
    <cellStyle name="Millares [0] 3 2 8 4" xfId="3154" xr:uid="{037B72E2-6C79-419E-B88D-00F0653A679E}"/>
    <cellStyle name="Millares [0] 3 2 8 5" xfId="5487" xr:uid="{8B26DE90-C7C0-4866-8C5A-51110F5B1C9C}"/>
    <cellStyle name="Millares [0] 3 2 9" xfId="948" xr:uid="{5679695D-EBE0-44D4-9F07-2F4E09FE21F9}"/>
    <cellStyle name="Millares [0] 3 2 9 2" xfId="1368" xr:uid="{FBF606E1-69A0-4E29-91AB-9C03994B8E74}"/>
    <cellStyle name="Millares [0] 3 2 9 2 2" xfId="2552" xr:uid="{BD6F4821-1E20-49D0-9FCD-4247AE3A0E92}"/>
    <cellStyle name="Millares [0] 3 2 9 2 2 2" xfId="4918" xr:uid="{DAED3CF1-FC0A-467D-A982-861A3DC5062E}"/>
    <cellStyle name="Millares [0] 3 2 9 2 3" xfId="3735" xr:uid="{1411EB34-AAD2-4349-8274-65E533BFFAF5}"/>
    <cellStyle name="Millares [0] 3 2 9 3" xfId="2134" xr:uid="{F2013140-A70E-468E-AECC-E4EE05D76573}"/>
    <cellStyle name="Millares [0] 3 2 9 3 2" xfId="4500" xr:uid="{3E47A414-02B6-49DA-BC4A-30D0B277106C}"/>
    <cellStyle name="Millares [0] 3 2 9 4" xfId="3317" xr:uid="{E4BAA455-D64D-4994-BF35-B1461F49F857}"/>
    <cellStyle name="Millares [0] 3 3" xfId="203" xr:uid="{D2B15B86-F3A6-414F-B9ED-8AB373E9ADEB}"/>
    <cellStyle name="Millares [0] 3 3 10" xfId="5320" xr:uid="{592D64F6-91F5-4A66-8AA1-3BD6AE1B6FFE}"/>
    <cellStyle name="Millares [0] 3 3 2" xfId="544" xr:uid="{6F43CE8B-B70C-4E4A-91C7-9C906DE3CCED}"/>
    <cellStyle name="Millares [0] 3 3 2 2" xfId="1077" xr:uid="{91231B23-B152-46F4-B477-6EFDCFEBB45A}"/>
    <cellStyle name="Millares [0] 3 3 2 2 2" xfId="1497" xr:uid="{2692701C-ECE0-4D7A-AD43-BF6698F0F091}"/>
    <cellStyle name="Millares [0] 3 3 2 2 2 2" xfId="2680" xr:uid="{1D11B41C-C35C-46C8-85AF-3FDE0BC47DF5}"/>
    <cellStyle name="Millares [0] 3 3 2 2 2 2 2" xfId="5046" xr:uid="{A7EB01EB-A46A-45A4-BD70-653CC9578293}"/>
    <cellStyle name="Millares [0] 3 3 2 2 2 3" xfId="3863" xr:uid="{7081B38A-F883-4EC9-817F-3C4DD5C4161F}"/>
    <cellStyle name="Millares [0] 3 3 2 2 3" xfId="2262" xr:uid="{2D014986-3B8D-429F-92E1-C4823D9B2B47}"/>
    <cellStyle name="Millares [0] 3 3 2 2 3 2" xfId="4628" xr:uid="{23DA39FF-A2A0-4233-A4E0-2F3219E5CC14}"/>
    <cellStyle name="Millares [0] 3 3 2 2 4" xfId="3445" xr:uid="{456DD243-5881-4637-BE5C-D050F6BB2901}"/>
    <cellStyle name="Millares [0] 3 3 2 3" xfId="1287" xr:uid="{46343D4C-46D7-44D3-BE72-362E4E8762C1}"/>
    <cellStyle name="Millares [0] 3 3 2 3 2" xfId="2471" xr:uid="{5A5F9706-5B09-48D3-A7A5-C3753D43D1DC}"/>
    <cellStyle name="Millares [0] 3 3 2 3 2 2" xfId="4837" xr:uid="{DF3B88A4-21AA-4A6D-B20C-BADAF0E8FD59}"/>
    <cellStyle name="Millares [0] 3 3 2 3 3" xfId="3654" xr:uid="{BE3D0FCD-722A-4594-A5F4-154A4435CA54}"/>
    <cellStyle name="Millares [0] 3 3 2 4" xfId="1879" xr:uid="{6D145E8A-EE6C-4453-A9E4-068FC03318F6}"/>
    <cellStyle name="Millares [0] 3 3 2 4 2" xfId="4245" xr:uid="{B972FF59-E7A7-4559-B3BC-303F20860F0D}"/>
    <cellStyle name="Millares [0] 3 3 2 5" xfId="3062" xr:uid="{FE2059B8-25D3-41EE-B346-95F37D861F6E}"/>
    <cellStyle name="Millares [0] 3 3 3" xfId="297" xr:uid="{5E95D265-CACD-4D53-B55E-CBFE35872C86}"/>
    <cellStyle name="Millares [0] 3 3 3 2" xfId="1042" xr:uid="{56A5FA65-8B48-4186-81E2-729F17B47F60}"/>
    <cellStyle name="Millares [0] 3 3 3 2 2" xfId="1462" xr:uid="{10BAFEE1-26A1-4844-83A8-D5D3EFDD1C78}"/>
    <cellStyle name="Millares [0] 3 3 3 2 2 2" xfId="2645" xr:uid="{9D83B4A9-0774-43BC-886E-0F9E337B7534}"/>
    <cellStyle name="Millares [0] 3 3 3 2 2 2 2" xfId="5011" xr:uid="{043AE9FA-1F34-4E47-809A-F010F0252A1A}"/>
    <cellStyle name="Millares [0] 3 3 3 2 2 3" xfId="3828" xr:uid="{D890EEDE-3BD9-432D-B707-75BD2B4445D2}"/>
    <cellStyle name="Millares [0] 3 3 3 2 3" xfId="2227" xr:uid="{4D19A184-20C8-4264-875B-FBB530ED9E99}"/>
    <cellStyle name="Millares [0] 3 3 3 2 3 2" xfId="4593" xr:uid="{F319EF6A-340C-44B8-BCBE-9D393449ED76}"/>
    <cellStyle name="Millares [0] 3 3 3 2 4" xfId="3410" xr:uid="{D87D5531-A722-4466-BC69-DD0FD7F044D6}"/>
    <cellStyle name="Millares [0] 3 3 3 3" xfId="1252" xr:uid="{A72F2667-19C4-4345-A2E7-E9D5E9F2793D}"/>
    <cellStyle name="Millares [0] 3 3 3 3 2" xfId="2436" xr:uid="{FDA73355-40DC-42C3-9CFE-51B5FA7497E8}"/>
    <cellStyle name="Millares [0] 3 3 3 3 2 2" xfId="4802" xr:uid="{AC1DD1D5-3E14-48B5-ACD6-F28AD3F15A37}"/>
    <cellStyle name="Millares [0] 3 3 3 3 3" xfId="3619" xr:uid="{DA35536F-0F33-4ED8-96DA-95F2E71FC63E}"/>
    <cellStyle name="Millares [0] 3 3 3 4" xfId="1844" xr:uid="{203D2FAB-07BF-43E7-BC76-BC50C103201C}"/>
    <cellStyle name="Millares [0] 3 3 3 4 2" xfId="4210" xr:uid="{AC8A6B24-B67C-4D49-BC9A-6B169F74A7FC}"/>
    <cellStyle name="Millares [0] 3 3 3 5" xfId="3027" xr:uid="{2BC71995-F495-4911-893B-987B5DD3E564}"/>
    <cellStyle name="Millares [0] 3 3 4" xfId="748" xr:uid="{5847E687-0BEC-4F71-BDFC-3A4BDC112085}"/>
    <cellStyle name="Millares [0] 3 3 4 2" xfId="1552" xr:uid="{13FF0E0E-BABD-407F-9DA6-191BE39AA625}"/>
    <cellStyle name="Millares [0] 3 3 4 2 2" xfId="2735" xr:uid="{636EA0D9-4E22-469F-8218-9C4C712FA2DD}"/>
    <cellStyle name="Millares [0] 3 3 4 2 2 2" xfId="5101" xr:uid="{CEFE2456-FC29-4707-AA1B-D0255CC11DD9}"/>
    <cellStyle name="Millares [0] 3 3 4 2 3" xfId="3918" xr:uid="{C64C3B20-F007-4134-8027-B2E6EFD9AADD}"/>
    <cellStyle name="Millares [0] 3 3 4 3" xfId="1934" xr:uid="{ACEBA079-BEC4-45B6-AA38-A690DD31022A}"/>
    <cellStyle name="Millares [0] 3 3 4 3 2" xfId="4300" xr:uid="{08C4EF6F-8F0F-4757-94E7-6F18C0F6FDD2}"/>
    <cellStyle name="Millares [0] 3 3 4 4" xfId="3117" xr:uid="{C96DA01A-E791-46A8-8D12-BB6B652B372B}"/>
    <cellStyle name="Millares [0] 3 3 5" xfId="802" xr:uid="{A6CB13F1-784F-49FC-ACA5-977E4A3AC0BD}"/>
    <cellStyle name="Millares [0] 3 3 5 2" xfId="1606" xr:uid="{1EE64F6C-5F74-436C-842E-63736957B045}"/>
    <cellStyle name="Millares [0] 3 3 5 2 2" xfId="2789" xr:uid="{6E6A9B7B-864E-49D0-8E6F-C1108B6F28AA}"/>
    <cellStyle name="Millares [0] 3 3 5 2 2 2" xfId="5155" xr:uid="{378A2140-7AE6-4235-82D0-1CC88C27C592}"/>
    <cellStyle name="Millares [0] 3 3 5 2 3" xfId="3972" xr:uid="{2DF56CD6-C2C7-40AA-B84C-CFAAB38E7FC2}"/>
    <cellStyle name="Millares [0] 3 3 5 3" xfId="1988" xr:uid="{5179B925-6DD8-4CDC-8F1A-4EC3345A4509}"/>
    <cellStyle name="Millares [0] 3 3 5 3 2" xfId="4354" xr:uid="{F82464EE-E71B-4773-9BE7-7EEAD2E0E973}"/>
    <cellStyle name="Millares [0] 3 3 5 4" xfId="3171" xr:uid="{819F056E-73F7-422B-AD93-94250E2D64F0}"/>
    <cellStyle name="Millares [0] 3 3 6" xfId="1006" xr:uid="{0C856B9D-11E6-4121-912E-6D7915FB6A26}"/>
    <cellStyle name="Millares [0] 3 3 6 2" xfId="1426" xr:uid="{67441F62-9AD6-45C1-93DD-A104B2328318}"/>
    <cellStyle name="Millares [0] 3 3 6 2 2" xfId="2610" xr:uid="{534C7D23-CAF3-4361-9904-3D33AEBB4508}"/>
    <cellStyle name="Millares [0] 3 3 6 2 2 2" xfId="4976" xr:uid="{605402F6-EA79-47A0-9EBC-BEFDB4367F17}"/>
    <cellStyle name="Millares [0] 3 3 6 2 3" xfId="3793" xr:uid="{5B773436-5122-465D-8C5B-045A478EE47B}"/>
    <cellStyle name="Millares [0] 3 3 6 3" xfId="2192" xr:uid="{AEDDBD8F-DA29-43AE-82AC-7A610B2DE5CE}"/>
    <cellStyle name="Millares [0] 3 3 6 3 2" xfId="4558" xr:uid="{41C38359-B6DF-41F7-81F9-AE207D2693D0}"/>
    <cellStyle name="Millares [0] 3 3 6 4" xfId="3375" xr:uid="{5584072A-A75F-448E-B80C-132F58EBE171}"/>
    <cellStyle name="Millares [0] 3 3 7" xfId="1216" xr:uid="{4F25658A-BFFD-49E8-846F-F973A762C6CC}"/>
    <cellStyle name="Millares [0] 3 3 7 2" xfId="2401" xr:uid="{12B76493-73FC-4B81-B83D-62B7F4438999}"/>
    <cellStyle name="Millares [0] 3 3 7 2 2" xfId="4767" xr:uid="{9930B3A9-D79B-49F8-AE66-8585BD78C254}"/>
    <cellStyle name="Millares [0] 3 3 7 3" xfId="3584" xr:uid="{DE3F83E2-65CD-4918-A566-1DAF2F61D50B}"/>
    <cellStyle name="Millares [0] 3 3 8" xfId="1809" xr:uid="{BA69321F-17B5-4463-A1E6-4BFEBC3BAA32}"/>
    <cellStyle name="Millares [0] 3 3 8 2" xfId="4175" xr:uid="{DA0646B7-145A-4D36-8BCC-1B27E5CB0A90}"/>
    <cellStyle name="Millares [0] 3 3 9" xfId="2992" xr:uid="{7BF05617-B98B-4735-9226-5950CE540620}"/>
    <cellStyle name="Millares [0] 3 4" xfId="187" xr:uid="{9C29C018-411E-477B-A71F-D920A94E609E}"/>
    <cellStyle name="Millares [0] 3 4 10" xfId="5346" xr:uid="{56528D1F-82CA-4C89-8D06-4DA539759061}"/>
    <cellStyle name="Millares [0] 3 4 2" xfId="573" xr:uid="{108B6C1F-A828-4F36-8135-D4B902A66DA4}"/>
    <cellStyle name="Millares [0] 3 4 2 2" xfId="1083" xr:uid="{CC8D59FF-EC74-49F5-AC01-445CB1D24A3B}"/>
    <cellStyle name="Millares [0] 3 4 2 2 2" xfId="1503" xr:uid="{4ADC39E2-8A04-4EE7-8B10-5616AC36788E}"/>
    <cellStyle name="Millares [0] 3 4 2 2 2 2" xfId="2686" xr:uid="{D32FCF90-1F5A-480E-A081-C131006B3301}"/>
    <cellStyle name="Millares [0] 3 4 2 2 2 2 2" xfId="5052" xr:uid="{46AC64C7-8A02-40FB-B6CA-7E68A747FD3D}"/>
    <cellStyle name="Millares [0] 3 4 2 2 2 3" xfId="3869" xr:uid="{F0D7C776-3FC6-47C7-B73F-8558873F5AE5}"/>
    <cellStyle name="Millares [0] 3 4 2 2 3" xfId="2268" xr:uid="{15C06C24-E47E-41F1-BABF-778A97FBFC63}"/>
    <cellStyle name="Millares [0] 3 4 2 2 3 2" xfId="4634" xr:uid="{6897BCC5-4042-4F93-A89B-6A8CE935A893}"/>
    <cellStyle name="Millares [0] 3 4 2 2 4" xfId="3451" xr:uid="{565FA7C1-0F48-499D-853C-EF133F46AE37}"/>
    <cellStyle name="Millares [0] 3 4 2 3" xfId="1293" xr:uid="{2D612EE6-79F7-4F8C-8FB3-762B7F30BF58}"/>
    <cellStyle name="Millares [0] 3 4 2 3 2" xfId="2477" xr:uid="{1E3D64B1-3742-4DDF-9944-DCE0BD8B2C18}"/>
    <cellStyle name="Millares [0] 3 4 2 3 2 2" xfId="4843" xr:uid="{1B052B98-0DE3-405D-848D-E7EF076BBA4D}"/>
    <cellStyle name="Millares [0] 3 4 2 3 3" xfId="3660" xr:uid="{51188E26-A1B4-4CAA-AB90-FB742E3F089B}"/>
    <cellStyle name="Millares [0] 3 4 2 4" xfId="1885" xr:uid="{15629716-1030-4EAE-9889-88655D47C6D1}"/>
    <cellStyle name="Millares [0] 3 4 2 4 2" xfId="4251" xr:uid="{990D1405-C6BE-49D2-A880-BDC0F10AA50A}"/>
    <cellStyle name="Millares [0] 3 4 2 5" xfId="3068" xr:uid="{51A149DE-A550-4F96-9DDE-9749ACFF5268}"/>
    <cellStyle name="Millares [0] 3 4 3" xfId="324" xr:uid="{0A79CA54-DC07-47BA-830A-E01A678ED7DE}"/>
    <cellStyle name="Millares [0] 3 4 3 2" xfId="1048" xr:uid="{9BB18616-EDB7-4B42-82F7-0E96D04DEAB4}"/>
    <cellStyle name="Millares [0] 3 4 3 2 2" xfId="1468" xr:uid="{BD89CA17-1C42-4BC3-A8BB-15C6C469786C}"/>
    <cellStyle name="Millares [0] 3 4 3 2 2 2" xfId="2651" xr:uid="{25B4F7BB-E187-4FD4-8E1F-6F1A6F5895CE}"/>
    <cellStyle name="Millares [0] 3 4 3 2 2 2 2" xfId="5017" xr:uid="{53C4CC53-B9F9-453C-B1E0-27DA7790391B}"/>
    <cellStyle name="Millares [0] 3 4 3 2 2 3" xfId="3834" xr:uid="{FFD12310-93E4-4B8D-BD6F-7CEAE438F8AD}"/>
    <cellStyle name="Millares [0] 3 4 3 2 3" xfId="2233" xr:uid="{0AEA1C29-0637-46A9-B8D9-71129A521107}"/>
    <cellStyle name="Millares [0] 3 4 3 2 3 2" xfId="4599" xr:uid="{6DE8F515-C4BC-44B3-B32E-F6121BF22764}"/>
    <cellStyle name="Millares [0] 3 4 3 2 4" xfId="3416" xr:uid="{20E58502-1799-459A-9C70-F143267780D6}"/>
    <cellStyle name="Millares [0] 3 4 3 3" xfId="1258" xr:uid="{082F3943-27C0-47BF-B651-056D3F3EBCB0}"/>
    <cellStyle name="Millares [0] 3 4 3 3 2" xfId="2442" xr:uid="{6573B149-5E32-47BE-879E-2063F3FF486B}"/>
    <cellStyle name="Millares [0] 3 4 3 3 2 2" xfId="4808" xr:uid="{A5A7FDFA-65C9-48B8-A121-15B5249FF1F8}"/>
    <cellStyle name="Millares [0] 3 4 3 3 3" xfId="3625" xr:uid="{1F444495-2E66-4FE5-8220-093C139EDA0E}"/>
    <cellStyle name="Millares [0] 3 4 3 4" xfId="1850" xr:uid="{3C874EBD-DE39-4177-9B25-34C78E6451DC}"/>
    <cellStyle name="Millares [0] 3 4 3 4 2" xfId="4216" xr:uid="{56BCB06E-08CD-40F7-BA8F-A95531FF2416}"/>
    <cellStyle name="Millares [0] 3 4 3 5" xfId="3033" xr:uid="{E1B394B1-914C-4C29-92B6-234A781A6718}"/>
    <cellStyle name="Millares [0] 3 4 4" xfId="754" xr:uid="{0217FF1A-A691-4E7C-A3AD-9E21DD3896FA}"/>
    <cellStyle name="Millares [0] 3 4 4 2" xfId="1558" xr:uid="{B45ECE8F-FF84-4D12-B299-D90B220B0314}"/>
    <cellStyle name="Millares [0] 3 4 4 2 2" xfId="2741" xr:uid="{8C8BD3E9-AFB8-4D18-BC7E-EC0E34FE1E19}"/>
    <cellStyle name="Millares [0] 3 4 4 2 2 2" xfId="5107" xr:uid="{1C4B732A-6248-4F2B-8834-0645AFF5CA77}"/>
    <cellStyle name="Millares [0] 3 4 4 2 3" xfId="3924" xr:uid="{30686730-0EEE-444F-8312-E7B5F86BCF42}"/>
    <cellStyle name="Millares [0] 3 4 4 3" xfId="1940" xr:uid="{D009BA13-B2DF-4F95-975C-991B134E7D23}"/>
    <cellStyle name="Millares [0] 3 4 4 3 2" xfId="4306" xr:uid="{6F733688-596F-4D1A-B8B6-6DCE515BF001}"/>
    <cellStyle name="Millares [0] 3 4 4 4" xfId="3123" xr:uid="{44359ACA-3267-4CC1-9E6C-F825A72B6E52}"/>
    <cellStyle name="Millares [0] 3 4 5" xfId="830" xr:uid="{0B42D31C-0FD5-418F-89DA-03767E230188}"/>
    <cellStyle name="Millares [0] 3 4 5 2" xfId="1634" xr:uid="{4C063266-55B7-41A6-B58D-B85207825C2B}"/>
    <cellStyle name="Millares [0] 3 4 5 2 2" xfId="2817" xr:uid="{7AFFE175-9E7E-44F0-9D2A-794325FAFDC2}"/>
    <cellStyle name="Millares [0] 3 4 5 2 2 2" xfId="5183" xr:uid="{8B6D58D3-1F05-4B06-936D-5805998DF3B6}"/>
    <cellStyle name="Millares [0] 3 4 5 2 3" xfId="4000" xr:uid="{6F7C5569-5D62-49EE-9BA0-357EB5A59930}"/>
    <cellStyle name="Millares [0] 3 4 5 3" xfId="2016" xr:uid="{C2E52699-52B7-4BA2-BD0E-A8F9C1E757B4}"/>
    <cellStyle name="Millares [0] 3 4 5 3 2" xfId="4382" xr:uid="{6B79FD5F-CDF3-4C36-96DC-750A561EF836}"/>
    <cellStyle name="Millares [0] 3 4 5 4" xfId="3199" xr:uid="{B41E02E5-D995-406A-9A1A-E6B8F56AF042}"/>
    <cellStyle name="Millares [0] 3 4 6" xfId="993" xr:uid="{6B7D002D-0B04-4C56-ACE5-6680E709423C}"/>
    <cellStyle name="Millares [0] 3 4 6 2" xfId="1413" xr:uid="{F8E23078-7BE3-4D81-B652-15DC5A6B64C5}"/>
    <cellStyle name="Millares [0] 3 4 6 2 2" xfId="2597" xr:uid="{88CBDBA6-9E4B-466E-A2E7-0ADFFE160A9B}"/>
    <cellStyle name="Millares [0] 3 4 6 2 2 2" xfId="4963" xr:uid="{31C28383-117C-41DA-BF5A-C48F1057831B}"/>
    <cellStyle name="Millares [0] 3 4 6 2 3" xfId="3780" xr:uid="{F3345117-258A-4AC1-B062-475BB07E38D3}"/>
    <cellStyle name="Millares [0] 3 4 6 3" xfId="2179" xr:uid="{AA9CA360-9F3B-4A87-84F6-CBA01875606C}"/>
    <cellStyle name="Millares [0] 3 4 6 3 2" xfId="4545" xr:uid="{55C8393A-2156-44A3-9781-84540A189B78}"/>
    <cellStyle name="Millares [0] 3 4 6 4" xfId="3362" xr:uid="{0659DB01-62B3-4A5A-A5DA-AC807AC54D01}"/>
    <cellStyle name="Millares [0] 3 4 7" xfId="1203" xr:uid="{D99D1857-2E7B-4FF3-A2E3-E873189923EC}"/>
    <cellStyle name="Millares [0] 3 4 7 2" xfId="2388" xr:uid="{258E3941-1A6B-456A-8917-E39B288A9F7D}"/>
    <cellStyle name="Millares [0] 3 4 7 2 2" xfId="4754" xr:uid="{653D5D6C-696F-470B-B075-25B6A6FBE437}"/>
    <cellStyle name="Millares [0] 3 4 7 3" xfId="3571" xr:uid="{0850DBAB-8A33-4550-9BDD-DAAF54DE567C}"/>
    <cellStyle name="Millares [0] 3 4 8" xfId="1796" xr:uid="{A09E025A-D689-4D2A-A90A-797CEEB428B3}"/>
    <cellStyle name="Millares [0] 3 4 8 2" xfId="4162" xr:uid="{1A46E0C6-5551-4DE0-9E88-94CC4DEADE59}"/>
    <cellStyle name="Millares [0] 3 4 9" xfId="2979" xr:uid="{780CB29E-5A73-4916-9FC0-E44400B8E99E}"/>
    <cellStyle name="Millares [0] 3 5" xfId="157" xr:uid="{90C42F3F-F635-4B72-B898-BFFC4EEB9CAC}"/>
    <cellStyle name="Millares [0] 3 5 10" xfId="5369" xr:uid="{8128EB6A-9935-4A22-8C77-36316D94489D}"/>
    <cellStyle name="Millares [0] 3 5 2" xfId="622" xr:uid="{C586377B-2FBD-41FA-A6BD-71B853B3F3A3}"/>
    <cellStyle name="Millares [0] 3 5 2 2" xfId="1090" xr:uid="{6A7AB542-828A-4D93-89D6-AC9D54619F35}"/>
    <cellStyle name="Millares [0] 3 5 2 2 2" xfId="1510" xr:uid="{ADBF073F-973C-481B-8D1C-D22D3801828E}"/>
    <cellStyle name="Millares [0] 3 5 2 2 2 2" xfId="2693" xr:uid="{B2C0CB33-52CA-4254-A086-25A93B636228}"/>
    <cellStyle name="Millares [0] 3 5 2 2 2 2 2" xfId="5059" xr:uid="{1BF8443E-BCD7-4E57-A042-BC78D95BBD69}"/>
    <cellStyle name="Millares [0] 3 5 2 2 2 3" xfId="3876" xr:uid="{BA2C0472-D8B2-48EF-AA6A-1C5B9D41D95D}"/>
    <cellStyle name="Millares [0] 3 5 2 2 3" xfId="2275" xr:uid="{1D85AADC-A4AF-4C13-810E-15C81C4767EE}"/>
    <cellStyle name="Millares [0] 3 5 2 2 3 2" xfId="4641" xr:uid="{0EC467A3-1A2D-4671-A658-D2BB67CCE3B0}"/>
    <cellStyle name="Millares [0] 3 5 2 2 4" xfId="3458" xr:uid="{199A6FF6-864E-4078-9CCE-263C0B6511F5}"/>
    <cellStyle name="Millares [0] 3 5 2 3" xfId="1300" xr:uid="{03E06BCD-FC04-4459-8AF6-618BCDB8472E}"/>
    <cellStyle name="Millares [0] 3 5 2 3 2" xfId="2484" xr:uid="{35AD0D86-3E9E-4F07-8BDE-12969889C9D6}"/>
    <cellStyle name="Millares [0] 3 5 2 3 2 2" xfId="4850" xr:uid="{47F6FD26-22BD-4ADA-BDC3-ED8BCE32F355}"/>
    <cellStyle name="Millares [0] 3 5 2 3 3" xfId="3667" xr:uid="{E9AC5EFB-59AA-499C-BEA1-1DA85D798F8E}"/>
    <cellStyle name="Millares [0] 3 5 2 4" xfId="1892" xr:uid="{A4042390-40BB-47EC-9AED-8F8E40D1BEE8}"/>
    <cellStyle name="Millares [0] 3 5 2 4 2" xfId="4258" xr:uid="{6BAF7A6A-1469-46C1-960D-011132437A41}"/>
    <cellStyle name="Millares [0] 3 5 2 5" xfId="3075" xr:uid="{7379E4CC-771B-41FA-ABD4-5CE922E984A2}"/>
    <cellStyle name="Millares [0] 3 5 3" xfId="376" xr:uid="{2F6C1610-D00B-4327-BDAC-35AD77BF1702}"/>
    <cellStyle name="Millares [0] 3 5 3 2" xfId="1055" xr:uid="{E5BAEFCB-0C0B-431D-92C2-4C343473C8E1}"/>
    <cellStyle name="Millares [0] 3 5 3 2 2" xfId="1475" xr:uid="{42F43AC5-B10E-47EF-A26E-70D69952C256}"/>
    <cellStyle name="Millares [0] 3 5 3 2 2 2" xfId="2658" xr:uid="{4E8E45F3-8E86-47BC-BD6A-D398762454BA}"/>
    <cellStyle name="Millares [0] 3 5 3 2 2 2 2" xfId="5024" xr:uid="{392E70DF-9A49-4F30-8A36-38B14FDFEC23}"/>
    <cellStyle name="Millares [0] 3 5 3 2 2 3" xfId="3841" xr:uid="{6427461D-A8B8-488D-B32B-0C096D73420B}"/>
    <cellStyle name="Millares [0] 3 5 3 2 3" xfId="2240" xr:uid="{345C2DA3-DAFF-4E12-BD5B-FEDAF39098B3}"/>
    <cellStyle name="Millares [0] 3 5 3 2 3 2" xfId="4606" xr:uid="{7EC1E90C-FCF3-4B8B-A7F2-61AAB8B9E481}"/>
    <cellStyle name="Millares [0] 3 5 3 2 4" xfId="3423" xr:uid="{20E7EA6B-12CE-421E-8C6B-5441253D5E77}"/>
    <cellStyle name="Millares [0] 3 5 3 3" xfId="1265" xr:uid="{F634671C-5A1A-41BE-A18F-9AB425DA3896}"/>
    <cellStyle name="Millares [0] 3 5 3 3 2" xfId="2449" xr:uid="{CCF43554-F552-4CE6-8C15-1BF9B6463359}"/>
    <cellStyle name="Millares [0] 3 5 3 3 2 2" xfId="4815" xr:uid="{7C6AA985-AA8B-4F0B-B77E-536A01ADECC9}"/>
    <cellStyle name="Millares [0] 3 5 3 3 3" xfId="3632" xr:uid="{AB2C6FA3-16F5-4965-B573-840DF24A120F}"/>
    <cellStyle name="Millares [0] 3 5 3 4" xfId="1857" xr:uid="{7BE255B0-7865-4A2B-B341-F883CDC7C0FC}"/>
    <cellStyle name="Millares [0] 3 5 3 4 2" xfId="4223" xr:uid="{F04963C3-E737-450A-AD21-6219D6FE5951}"/>
    <cellStyle name="Millares [0] 3 5 3 5" xfId="3040" xr:uid="{C370856A-4E2E-4DF7-A0FA-DA9D0B79910C}"/>
    <cellStyle name="Millares [0] 3 5 4" xfId="761" xr:uid="{23900CA9-4163-4D3E-B295-45B966B7EFEC}"/>
    <cellStyle name="Millares [0] 3 5 4 2" xfId="1565" xr:uid="{3D391C17-823B-4534-9E02-50304C606E9B}"/>
    <cellStyle name="Millares [0] 3 5 4 2 2" xfId="2748" xr:uid="{CBE0EC4D-62B3-4F33-8253-7D4F30041354}"/>
    <cellStyle name="Millares [0] 3 5 4 2 2 2" xfId="5114" xr:uid="{3B4C3597-56CC-4AF0-A29C-CD7958C83A6A}"/>
    <cellStyle name="Millares [0] 3 5 4 2 3" xfId="3931" xr:uid="{C2367FFB-7812-4F1C-BBA1-34D28452EEFB}"/>
    <cellStyle name="Millares [0] 3 5 4 3" xfId="1947" xr:uid="{3FBA62FB-E00D-4E3D-9269-0B542BE1B980}"/>
    <cellStyle name="Millares [0] 3 5 4 3 2" xfId="4313" xr:uid="{464A009C-0A7C-405D-8668-3620669AF732}"/>
    <cellStyle name="Millares [0] 3 5 4 4" xfId="3130" xr:uid="{8C10DA72-968A-4250-B4C9-FF4F457816D0}"/>
    <cellStyle name="Millares [0] 3 5 5" xfId="858" xr:uid="{C9322A78-0C7E-4A08-AC79-5E179F8A42DD}"/>
    <cellStyle name="Millares [0] 3 5 5 2" xfId="1662" xr:uid="{3FF03B79-97D1-4C3F-9F4D-2139E7DC10F0}"/>
    <cellStyle name="Millares [0] 3 5 5 2 2" xfId="2845" xr:uid="{53D222CC-5241-436C-9B95-CE93E52D7F50}"/>
    <cellStyle name="Millares [0] 3 5 5 2 2 2" xfId="5211" xr:uid="{624F3C96-5A99-45DA-9A6E-5B38457CB88D}"/>
    <cellStyle name="Millares [0] 3 5 5 2 3" xfId="4028" xr:uid="{F1A18CD3-4C3F-4147-82A3-33E1680A272E}"/>
    <cellStyle name="Millares [0] 3 5 5 3" xfId="2044" xr:uid="{421DB427-676D-49D6-9B4A-0B0AC638BB38}"/>
    <cellStyle name="Millares [0] 3 5 5 3 2" xfId="4410" xr:uid="{11BA8712-E9E3-47CE-BFBD-F353B607C7B4}"/>
    <cellStyle name="Millares [0] 3 5 5 4" xfId="3227" xr:uid="{988774E8-5CC9-47B8-A95B-868A19F15E66}"/>
    <cellStyle name="Millares [0] 3 5 6" xfId="964" xr:uid="{98D39ABA-8974-4C8D-86B6-C043886C2A9A}"/>
    <cellStyle name="Millares [0] 3 5 6 2" xfId="1384" xr:uid="{FC062BA4-8C37-47C7-B02F-0365D0D952A9}"/>
    <cellStyle name="Millares [0] 3 5 6 2 2" xfId="2568" xr:uid="{60FC6606-FC08-4684-B91F-EAB1B90727B9}"/>
    <cellStyle name="Millares [0] 3 5 6 2 2 2" xfId="4934" xr:uid="{3B8A6F85-D0F5-478C-BCDB-CC3EF9713EAC}"/>
    <cellStyle name="Millares [0] 3 5 6 2 3" xfId="3751" xr:uid="{7F6BCC43-0CEA-472C-86DE-80437D645721}"/>
    <cellStyle name="Millares [0] 3 5 6 3" xfId="2150" xr:uid="{E7877EC2-3EAE-4494-A17E-74EC9927842F}"/>
    <cellStyle name="Millares [0] 3 5 6 3 2" xfId="4516" xr:uid="{F7456C72-37C7-4897-A69A-B6E85C58E146}"/>
    <cellStyle name="Millares [0] 3 5 6 4" xfId="3333" xr:uid="{62E78B80-3A34-473B-9101-3AA1BC819031}"/>
    <cellStyle name="Millares [0] 3 5 7" xfId="1174" xr:uid="{2AFFEBCA-20C5-47CC-BF91-E33F2144679B}"/>
    <cellStyle name="Millares [0] 3 5 7 2" xfId="2359" xr:uid="{62CB43F9-71DA-4498-A689-1B0706C91C74}"/>
    <cellStyle name="Millares [0] 3 5 7 2 2" xfId="4725" xr:uid="{B42519D6-23AF-4924-903A-C8E43100D97E}"/>
    <cellStyle name="Millares [0] 3 5 7 3" xfId="3542" xr:uid="{16345EEA-689C-4EDB-8034-7AAEB44C803F}"/>
    <cellStyle name="Millares [0] 3 5 8" xfId="1767" xr:uid="{ADE6D300-F469-40E8-98FF-F5836555B1A2}"/>
    <cellStyle name="Millares [0] 3 5 8 2" xfId="4133" xr:uid="{DD7C7D4F-BE5F-4998-B68A-110C14F848DF}"/>
    <cellStyle name="Millares [0] 3 5 9" xfId="2950" xr:uid="{FBA42FEE-2F88-4115-95B2-00E6A8E40599}"/>
    <cellStyle name="Millares [0] 3 6" xfId="108" xr:uid="{FF67C37B-F306-45E2-9936-83FBB7EEB361}"/>
    <cellStyle name="Millares [0] 3 6 10" xfId="5394" xr:uid="{1717B1E8-4479-4864-B127-D4DC4A813052}"/>
    <cellStyle name="Millares [0] 3 6 2" xfId="648" xr:uid="{8F330592-F64A-4F01-9D6D-486765B6BAD8}"/>
    <cellStyle name="Millares [0] 3 6 2 2" xfId="1093" xr:uid="{A3F9C921-2050-4CCD-82F8-AF9C5FF819C3}"/>
    <cellStyle name="Millares [0] 3 6 2 2 2" xfId="1513" xr:uid="{1D1E5BE8-E993-49E6-B430-DE8116E16804}"/>
    <cellStyle name="Millares [0] 3 6 2 2 2 2" xfId="2696" xr:uid="{056110E0-9425-403C-9F59-24FBB176366A}"/>
    <cellStyle name="Millares [0] 3 6 2 2 2 2 2" xfId="5062" xr:uid="{65A6BB62-3BFE-4D36-A762-74E2F2189828}"/>
    <cellStyle name="Millares [0] 3 6 2 2 2 3" xfId="3879" xr:uid="{3FB96894-6C0C-4140-8889-48725B739650}"/>
    <cellStyle name="Millares [0] 3 6 2 2 3" xfId="2278" xr:uid="{D0A50A91-EF46-4B7A-97BE-EA0307265A4D}"/>
    <cellStyle name="Millares [0] 3 6 2 2 3 2" xfId="4644" xr:uid="{3F39CE08-2468-4633-BD65-5BA4730A68BF}"/>
    <cellStyle name="Millares [0] 3 6 2 2 4" xfId="3461" xr:uid="{7C602A4E-9AAA-4897-A922-0A0C6635F487}"/>
    <cellStyle name="Millares [0] 3 6 2 3" xfId="1303" xr:uid="{02DE94DB-9912-4404-ACDD-851CDADAFCC7}"/>
    <cellStyle name="Millares [0] 3 6 2 3 2" xfId="2487" xr:uid="{A41BD09C-BF83-41BF-ADAB-7824A271FE8C}"/>
    <cellStyle name="Millares [0] 3 6 2 3 2 2" xfId="4853" xr:uid="{288F59D1-6548-4625-A3B7-840196886A16}"/>
    <cellStyle name="Millares [0] 3 6 2 3 3" xfId="3670" xr:uid="{90A62EEE-C8B6-4C9E-B06C-413E6DC03657}"/>
    <cellStyle name="Millares [0] 3 6 2 4" xfId="1895" xr:uid="{776CACC2-C909-4EB4-BDEF-5D8E88FBCCC7}"/>
    <cellStyle name="Millares [0] 3 6 2 4 2" xfId="4261" xr:uid="{15A7A95E-9D4F-42B7-8084-20D2A8E92396}"/>
    <cellStyle name="Millares [0] 3 6 2 5" xfId="3078" xr:uid="{08AE74BC-E8A4-4669-843A-0737CF6181E3}"/>
    <cellStyle name="Millares [0] 3 6 3" xfId="401" xr:uid="{B191AB04-BE89-4930-BDC9-AF01B0D275C7}"/>
    <cellStyle name="Millares [0] 3 6 3 2" xfId="1058" xr:uid="{CDBEC62B-9EEC-41CF-BFE0-36EE1C537C48}"/>
    <cellStyle name="Millares [0] 3 6 3 2 2" xfId="1478" xr:uid="{73E4A0F8-468D-4E27-A5E1-3943465AF32A}"/>
    <cellStyle name="Millares [0] 3 6 3 2 2 2" xfId="2661" xr:uid="{68D39C6F-C235-434C-A8F2-F5ABDC2FCD2C}"/>
    <cellStyle name="Millares [0] 3 6 3 2 2 2 2" xfId="5027" xr:uid="{0365C5F1-5ED6-4D6F-BDFA-6A8F48E25FB6}"/>
    <cellStyle name="Millares [0] 3 6 3 2 2 3" xfId="3844" xr:uid="{90096D4D-1F0D-4D52-B16F-7810AAB32E53}"/>
    <cellStyle name="Millares [0] 3 6 3 2 3" xfId="2243" xr:uid="{4C847C3F-1928-4506-96B8-EFF318D2AA72}"/>
    <cellStyle name="Millares [0] 3 6 3 2 3 2" xfId="4609" xr:uid="{7CF15D93-29C4-46AC-B034-109071D48CB7}"/>
    <cellStyle name="Millares [0] 3 6 3 2 4" xfId="3426" xr:uid="{C7DC3A5F-EF72-497E-B158-5D48232A0083}"/>
    <cellStyle name="Millares [0] 3 6 3 3" xfId="1268" xr:uid="{E67ADAAB-6C54-4D76-B069-8206A0BEF5A6}"/>
    <cellStyle name="Millares [0] 3 6 3 3 2" xfId="2452" xr:uid="{E9F432C3-9025-494E-9824-52EA9D9E5C33}"/>
    <cellStyle name="Millares [0] 3 6 3 3 2 2" xfId="4818" xr:uid="{A8E58D07-E006-415D-955B-30A66CFD5FBE}"/>
    <cellStyle name="Millares [0] 3 6 3 3 3" xfId="3635" xr:uid="{ED4FC0EB-FD9F-4821-85ED-3A9435450CED}"/>
    <cellStyle name="Millares [0] 3 6 3 4" xfId="1860" xr:uid="{057E7883-C70F-4C2F-8EFF-0D6CDBC782F3}"/>
    <cellStyle name="Millares [0] 3 6 3 4 2" xfId="4226" xr:uid="{F336D7F2-9F06-4C82-85DE-B39239A79287}"/>
    <cellStyle name="Millares [0] 3 6 3 5" xfId="3043" xr:uid="{D6EDABA5-B5A6-4C75-9D76-4ED1661EE9BA}"/>
    <cellStyle name="Millares [0] 3 6 4" xfId="764" xr:uid="{C19B2E24-809B-4655-A16F-28A0930D0F40}"/>
    <cellStyle name="Millares [0] 3 6 4 2" xfId="1568" xr:uid="{B9DC8B75-E4C5-495C-A19C-8B552E7A4378}"/>
    <cellStyle name="Millares [0] 3 6 4 2 2" xfId="2751" xr:uid="{52A62498-143A-4126-9276-4518BEB6A90B}"/>
    <cellStyle name="Millares [0] 3 6 4 2 2 2" xfId="5117" xr:uid="{F51497EB-8A36-4251-9A8D-944F21D6B563}"/>
    <cellStyle name="Millares [0] 3 6 4 2 3" xfId="3934" xr:uid="{5CB28032-A86D-43D9-9215-C6F42BCA940C}"/>
    <cellStyle name="Millares [0] 3 6 4 3" xfId="1950" xr:uid="{53EEFCBC-822D-4F41-8018-8A722516A956}"/>
    <cellStyle name="Millares [0] 3 6 4 3 2" xfId="4316" xr:uid="{4AB1B853-4CA3-453A-A6B2-A6D244E0B362}"/>
    <cellStyle name="Millares [0] 3 6 4 4" xfId="3133" xr:uid="{0C12FC46-8B3F-4D54-99DB-25B2B193F64C}"/>
    <cellStyle name="Millares [0] 3 6 5" xfId="886" xr:uid="{8FB010BC-7FC1-4F72-A607-A818AB8DE64F}"/>
    <cellStyle name="Millares [0] 3 6 5 2" xfId="1690" xr:uid="{0551E0AB-3A40-4AF2-8C28-4DB124C23205}"/>
    <cellStyle name="Millares [0] 3 6 5 2 2" xfId="2873" xr:uid="{49AA0BA1-60CE-4A79-A2D9-F9287EC9318A}"/>
    <cellStyle name="Millares [0] 3 6 5 2 2 2" xfId="5239" xr:uid="{BEE46009-2E0E-4DBA-B9DF-0586C1B06B57}"/>
    <cellStyle name="Millares [0] 3 6 5 2 3" xfId="4056" xr:uid="{25BBDAE5-298D-41B6-B31A-06A6D9673599}"/>
    <cellStyle name="Millares [0] 3 6 5 3" xfId="2072" xr:uid="{C7A71F91-6775-4281-A2A3-9037A06DA884}"/>
    <cellStyle name="Millares [0] 3 6 5 3 2" xfId="4438" xr:uid="{16336665-2495-4055-A94A-972AC848A94C}"/>
    <cellStyle name="Millares [0] 3 6 5 4" xfId="3255" xr:uid="{DDACC130-BB03-43E9-83B3-54F019780198}"/>
    <cellStyle name="Millares [0] 3 6 6" xfId="937" xr:uid="{9005C1EC-6599-46AE-9958-A43D75612618}"/>
    <cellStyle name="Millares [0] 3 6 6 2" xfId="1357" xr:uid="{AD796746-FA89-402F-9246-01FB4E8DD8B4}"/>
    <cellStyle name="Millares [0] 3 6 6 2 2" xfId="2541" xr:uid="{8F5FABA0-3AC6-457C-9F82-6E0616FBFBF3}"/>
    <cellStyle name="Millares [0] 3 6 6 2 2 2" xfId="4907" xr:uid="{D98888B5-FF64-493B-AAF4-07FF9AE9514A}"/>
    <cellStyle name="Millares [0] 3 6 6 2 3" xfId="3724" xr:uid="{A3E680D6-A608-4682-9156-389B6926228C}"/>
    <cellStyle name="Millares [0] 3 6 6 3" xfId="2123" xr:uid="{89B58DEF-E9B6-4220-A0B4-92387B39AF1B}"/>
    <cellStyle name="Millares [0] 3 6 6 3 2" xfId="4489" xr:uid="{54373E20-C85F-47E5-A580-FA14B468A6BE}"/>
    <cellStyle name="Millares [0] 3 6 6 4" xfId="3306" xr:uid="{D1D8A09F-9F3C-4154-97B0-4B0B91E8A643}"/>
    <cellStyle name="Millares [0] 3 6 7" xfId="1147" xr:uid="{3526591D-9909-4070-8087-28404E28FD3A}"/>
    <cellStyle name="Millares [0] 3 6 7 2" xfId="2332" xr:uid="{84E2FF92-3212-4D24-BC10-77B39F097626}"/>
    <cellStyle name="Millares [0] 3 6 7 2 2" xfId="4698" xr:uid="{467461B5-D9B9-4A47-A503-F96D642D8760}"/>
    <cellStyle name="Millares [0] 3 6 7 3" xfId="3515" xr:uid="{9EEB963A-1C54-47BA-A7D5-D4805CA1EF9F}"/>
    <cellStyle name="Millares [0] 3 6 8" xfId="1740" xr:uid="{8800A759-136E-4B9E-BE70-8E3A98C39C4F}"/>
    <cellStyle name="Millares [0] 3 6 8 2" xfId="4106" xr:uid="{2C426C02-B625-4A17-B22C-8A6F1D40B744}"/>
    <cellStyle name="Millares [0] 3 6 9" xfId="2923" xr:uid="{92AB070B-489A-47CE-9FC2-F6AAC71D1C69}"/>
    <cellStyle name="Millares [0] 3 7" xfId="73" xr:uid="{D3AF0AA7-97EE-4E15-93F0-BA1682398B3A}"/>
    <cellStyle name="Millares [0] 3 7 2" xfId="676" xr:uid="{6121EA8F-1C14-45CB-AD9B-12B41B286CA6}"/>
    <cellStyle name="Millares [0] 3 7 2 2" xfId="1097" xr:uid="{845FDB62-98EF-437D-923D-41279FAB4D42}"/>
    <cellStyle name="Millares [0] 3 7 2 2 2" xfId="1517" xr:uid="{3CF20725-BDBA-4C53-86C8-B111C860D801}"/>
    <cellStyle name="Millares [0] 3 7 2 2 2 2" xfId="2700" xr:uid="{B7217AE6-5B09-450C-8FF5-9F74491E086E}"/>
    <cellStyle name="Millares [0] 3 7 2 2 2 2 2" xfId="5066" xr:uid="{1F851288-1BE9-4BD8-B358-10917D3F52B1}"/>
    <cellStyle name="Millares [0] 3 7 2 2 2 3" xfId="3883" xr:uid="{B6074F41-E250-4B03-87E8-C13F0C220C8F}"/>
    <cellStyle name="Millares [0] 3 7 2 2 3" xfId="2282" xr:uid="{72D8365C-DE26-476B-9328-9BAA5CF70165}"/>
    <cellStyle name="Millares [0] 3 7 2 2 3 2" xfId="4648" xr:uid="{AA9481F0-D1E7-4281-B51C-BE00B39F9B75}"/>
    <cellStyle name="Millares [0] 3 7 2 2 4" xfId="3465" xr:uid="{2BB01A46-497E-464E-BC82-474F2F4A82BE}"/>
    <cellStyle name="Millares [0] 3 7 2 3" xfId="1307" xr:uid="{BF8B417A-49DD-4B93-9BDB-A2F03EC6EB9E}"/>
    <cellStyle name="Millares [0] 3 7 2 3 2" xfId="2491" xr:uid="{BBB10DDD-3F0F-4C04-BB19-A4580A51FB16}"/>
    <cellStyle name="Millares [0] 3 7 2 3 2 2" xfId="4857" xr:uid="{DD0CB504-CD96-49DF-B293-4E331CE95E28}"/>
    <cellStyle name="Millares [0] 3 7 2 3 3" xfId="3674" xr:uid="{A0887D66-8613-49A4-881B-542938F8D9B3}"/>
    <cellStyle name="Millares [0] 3 7 2 4" xfId="1899" xr:uid="{4E9CDE1F-3AA6-4D60-88DB-57F3D261C0AA}"/>
    <cellStyle name="Millares [0] 3 7 2 4 2" xfId="4265" xr:uid="{1045F5ED-78D0-41DC-A2AD-FB78E2530EC0}"/>
    <cellStyle name="Millares [0] 3 7 2 5" xfId="3082" xr:uid="{8B5424F8-17DF-44D1-B1F8-11847355687A}"/>
    <cellStyle name="Millares [0] 3 7 3" xfId="429" xr:uid="{D55F770A-54B7-4078-8105-9C5F6A6EA09A}"/>
    <cellStyle name="Millares [0] 3 7 3 2" xfId="1062" xr:uid="{D4CF6F02-5A1D-4224-A635-9EF3F61F3DFD}"/>
    <cellStyle name="Millares [0] 3 7 3 2 2" xfId="1482" xr:uid="{A65A9F2C-91A1-49E1-AB1C-3B184499AB7C}"/>
    <cellStyle name="Millares [0] 3 7 3 2 2 2" xfId="2665" xr:uid="{57187487-86C6-416B-B3F5-BD0BEC9ED21E}"/>
    <cellStyle name="Millares [0] 3 7 3 2 2 2 2" xfId="5031" xr:uid="{6F14996D-971C-4246-AFD5-4A3CB81A6A67}"/>
    <cellStyle name="Millares [0] 3 7 3 2 2 3" xfId="3848" xr:uid="{8458DF30-2DC6-45BD-8756-E13242EFDB06}"/>
    <cellStyle name="Millares [0] 3 7 3 2 3" xfId="2247" xr:uid="{24603171-343E-4FD1-B5CA-3815D812FC22}"/>
    <cellStyle name="Millares [0] 3 7 3 2 3 2" xfId="4613" xr:uid="{83942BE6-17E4-4E3E-A5F7-3FAE0DFE5EC1}"/>
    <cellStyle name="Millares [0] 3 7 3 2 4" xfId="3430" xr:uid="{5182B91A-B08B-42A1-873B-6925AD4B4C43}"/>
    <cellStyle name="Millares [0] 3 7 3 3" xfId="1272" xr:uid="{81E83323-29A4-43E4-B939-3253F8AA85A0}"/>
    <cellStyle name="Millares [0] 3 7 3 3 2" xfId="2456" xr:uid="{9AC80546-88B2-441A-809E-6DED0708F46F}"/>
    <cellStyle name="Millares [0] 3 7 3 3 2 2" xfId="4822" xr:uid="{36BC5B7E-CC8D-40AC-BC0C-80A5702B73FA}"/>
    <cellStyle name="Millares [0] 3 7 3 3 3" xfId="3639" xr:uid="{ED8A808E-5AB6-4344-A909-68DBA207FB06}"/>
    <cellStyle name="Millares [0] 3 7 3 4" xfId="1864" xr:uid="{D653F3CF-756E-433C-ABBC-EAE2E5139DF9}"/>
    <cellStyle name="Millares [0] 3 7 3 4 2" xfId="4230" xr:uid="{BBB48209-08CB-49FD-ABA3-2C5FE0C6FEDE}"/>
    <cellStyle name="Millares [0] 3 7 3 5" xfId="3047" xr:uid="{D73389CC-F824-4B64-A0DA-65D0E9152A09}"/>
    <cellStyle name="Millares [0] 3 7 4" xfId="768" xr:uid="{11BB8415-A238-40DE-AA20-6A0FC9F100AA}"/>
    <cellStyle name="Millares [0] 3 7 4 2" xfId="1572" xr:uid="{8D72D7F1-9B59-4357-B3B9-E39A501CE0BE}"/>
    <cellStyle name="Millares [0] 3 7 4 2 2" xfId="2755" xr:uid="{EB9CA89E-0359-44DD-9101-FBB623223115}"/>
    <cellStyle name="Millares [0] 3 7 4 2 2 2" xfId="5121" xr:uid="{9164E25E-C1F2-4530-BB50-C730D7BC126F}"/>
    <cellStyle name="Millares [0] 3 7 4 2 3" xfId="3938" xr:uid="{5B3F6F08-6E10-4EDC-88AB-332799976A45}"/>
    <cellStyle name="Millares [0] 3 7 4 3" xfId="1954" xr:uid="{7D63339A-1901-4C6F-90B9-38B7EE078738}"/>
    <cellStyle name="Millares [0] 3 7 4 3 2" xfId="4320" xr:uid="{62C613F2-E9B7-4234-B327-1214459B9638}"/>
    <cellStyle name="Millares [0] 3 7 4 4" xfId="3137" xr:uid="{2E46FC0C-9A78-49B6-BE42-122BB2C2101F}"/>
    <cellStyle name="Millares [0] 3 7 5" xfId="5419" xr:uid="{E1163D96-32FB-4AFD-8A40-6DFBD63F4B15}"/>
    <cellStyle name="Millares [0] 3 8" xfId="69" xr:uid="{68AC2F82-82C1-4A8C-B6DD-CD000AE7E0B2}"/>
    <cellStyle name="Millares [0] 3 8 2" xfId="493" xr:uid="{C22AD946-9284-4AF0-A962-FF240447BE0F}"/>
    <cellStyle name="Millares [0] 3 8 2 2" xfId="1070" xr:uid="{265CB137-D713-4113-B769-3CEB1AB1AE52}"/>
    <cellStyle name="Millares [0] 3 8 2 2 2" xfId="1490" xr:uid="{2601C346-B057-48C6-8716-5D699F422CD8}"/>
    <cellStyle name="Millares [0] 3 8 2 2 2 2" xfId="2673" xr:uid="{2CF048AB-CA3C-483B-8F29-1F9EECC33DA3}"/>
    <cellStyle name="Millares [0] 3 8 2 2 2 2 2" xfId="5039" xr:uid="{A485F252-8D81-4B7F-B7BB-922E8644DBFB}"/>
    <cellStyle name="Millares [0] 3 8 2 2 2 3" xfId="3856" xr:uid="{B9FB54F3-0456-4B06-B403-782B7A9A8641}"/>
    <cellStyle name="Millares [0] 3 8 2 2 3" xfId="2255" xr:uid="{B35F172D-983D-4E59-827C-7122BD8DD8A9}"/>
    <cellStyle name="Millares [0] 3 8 2 2 3 2" xfId="4621" xr:uid="{96687BAB-CCBF-4337-AD22-DE13BD5A359C}"/>
    <cellStyle name="Millares [0] 3 8 2 2 4" xfId="3438" xr:uid="{F6A80FD6-3498-4C3F-AEE8-B8C69822585F}"/>
    <cellStyle name="Millares [0] 3 8 2 3" xfId="1280" xr:uid="{ED0547A5-F014-4433-8DB7-33C827421E27}"/>
    <cellStyle name="Millares [0] 3 8 2 3 2" xfId="2464" xr:uid="{8005C2DD-A683-456E-8032-CE1CBCCBAEED}"/>
    <cellStyle name="Millares [0] 3 8 2 3 2 2" xfId="4830" xr:uid="{9BC7BDC1-DEEB-4AFC-AFD4-1D4B8D5BDAAD}"/>
    <cellStyle name="Millares [0] 3 8 2 3 3" xfId="3647" xr:uid="{EE18ACBF-713D-4700-BBDB-A58FEA603123}"/>
    <cellStyle name="Millares [0] 3 8 2 4" xfId="1872" xr:uid="{1E2CB7BB-655E-498A-96FE-FB7B86DF2759}"/>
    <cellStyle name="Millares [0] 3 8 2 4 2" xfId="4238" xr:uid="{B89EA18B-8FCF-41E3-ACB9-8905AC9FF130}"/>
    <cellStyle name="Millares [0] 3 8 2 5" xfId="3055" xr:uid="{DB083E31-EDC7-462C-85E4-C1F95DA6D1D7}"/>
    <cellStyle name="Millares [0] 3 8 3" xfId="925" xr:uid="{67C29F71-AA80-48B0-B393-3F14D1136DBB}"/>
    <cellStyle name="Millares [0] 3 8 3 2" xfId="1345" xr:uid="{8F769B94-FCBA-4290-B522-1B9EACF01A82}"/>
    <cellStyle name="Millares [0] 3 8 3 2 2" xfId="2529" xr:uid="{7B939757-59F0-45C2-9D70-52770B839FC1}"/>
    <cellStyle name="Millares [0] 3 8 3 2 2 2" xfId="4895" xr:uid="{9D9D8453-605B-4B63-BAA9-A8766B719EEB}"/>
    <cellStyle name="Millares [0] 3 8 3 2 3" xfId="3712" xr:uid="{8E6CE127-B99D-430F-BE42-8520DDDC9C7A}"/>
    <cellStyle name="Millares [0] 3 8 3 3" xfId="2111" xr:uid="{DFA6D724-DB18-4ADA-9552-C1A993DA034D}"/>
    <cellStyle name="Millares [0] 3 8 3 3 2" xfId="4477" xr:uid="{EF2A133C-5B8D-411F-B52C-9866883D1BB8}"/>
    <cellStyle name="Millares [0] 3 8 3 4" xfId="3294" xr:uid="{BCD945FB-5EE9-4EAA-974E-AC13DF6F25C4}"/>
    <cellStyle name="Millares [0] 3 8 4" xfId="1135" xr:uid="{C0B82FEA-8D8F-40B5-B000-0E5952DB8876}"/>
    <cellStyle name="Millares [0] 3 8 4 2" xfId="2320" xr:uid="{FBD01239-401F-45D3-9D3F-6701B9EA5072}"/>
    <cellStyle name="Millares [0] 3 8 4 2 2" xfId="4686" xr:uid="{50441AFA-3569-48AA-9B8A-A188D2D2BD4E}"/>
    <cellStyle name="Millares [0] 3 8 4 3" xfId="3503" xr:uid="{F354F732-A42E-4A19-83A5-7F1C45E7C593}"/>
    <cellStyle name="Millares [0] 3 8 5" xfId="1728" xr:uid="{B9883F09-F8D8-40D1-AF20-C9AAF6246F4B}"/>
    <cellStyle name="Millares [0] 3 8 5 2" xfId="4094" xr:uid="{4B38DEE5-0199-441F-80A5-D0D6B5209D44}"/>
    <cellStyle name="Millares [0] 3 8 6" xfId="2911" xr:uid="{5A2BB78B-58C9-40AC-B673-920C57B51ABF}"/>
    <cellStyle name="Millares [0] 3 8 7" xfId="5445" xr:uid="{A9B3FC81-BE65-488D-888A-D7C5697E06AF}"/>
    <cellStyle name="Millares [0] 3 9" xfId="227" xr:uid="{50CB471E-2D2B-4C30-BB7B-BE2E96C98810}"/>
    <cellStyle name="Millares [0] 3 9 2" xfId="1029" xr:uid="{7FD8AAAA-C70B-481C-A057-B3FBF92C8D7C}"/>
    <cellStyle name="Millares [0] 3 9 2 2" xfId="1449" xr:uid="{562AB48F-264D-4D0E-BFD1-A7995119C2AE}"/>
    <cellStyle name="Millares [0] 3 9 2 2 2" xfId="2633" xr:uid="{FF94647B-67A7-49AD-92EB-A3567EFC93CF}"/>
    <cellStyle name="Millares [0] 3 9 2 2 2 2" xfId="4999" xr:uid="{699E46D8-53F0-4BF1-A011-64362E7CC8FF}"/>
    <cellStyle name="Millares [0] 3 9 2 2 3" xfId="3816" xr:uid="{7D0B8FA8-34ED-4A4C-B403-B43C089ED8D2}"/>
    <cellStyle name="Millares [0] 3 9 2 3" xfId="2215" xr:uid="{B092B88E-3AA4-45DA-B986-8FB288C61867}"/>
    <cellStyle name="Millares [0] 3 9 2 3 2" xfId="4581" xr:uid="{AE240ED1-96DB-48A2-BF15-E9FCF805FC39}"/>
    <cellStyle name="Millares [0] 3 9 2 4" xfId="3398" xr:uid="{BD72D22F-E2A4-4F75-ABAE-69BAE91B1D15}"/>
    <cellStyle name="Millares [0] 3 9 3" xfId="1239" xr:uid="{7537D578-F5AC-4327-9230-6E0F66BFC763}"/>
    <cellStyle name="Millares [0] 3 9 3 2" xfId="2424" xr:uid="{D13D9A5A-B420-44DD-9BE0-96DF2DDCC89B}"/>
    <cellStyle name="Millares [0] 3 9 3 2 2" xfId="4790" xr:uid="{5213F1BD-9EDB-4F17-830F-2AD7F3BC2CF4}"/>
    <cellStyle name="Millares [0] 3 9 3 3" xfId="3607" xr:uid="{C4A892BD-3683-420B-BC0E-BEDF221FBC54}"/>
    <cellStyle name="Millares [0] 3 9 4" xfId="1832" xr:uid="{19F7C7B2-FC60-4688-A354-A5E1DB66A353}"/>
    <cellStyle name="Millares [0] 3 9 4 2" xfId="4198" xr:uid="{6BB5579E-4260-46E0-8E70-64D0C83AF16C}"/>
    <cellStyle name="Millares [0] 3 9 5" xfId="3015" xr:uid="{048C5A03-7604-4F4A-8FD8-728C69657491}"/>
    <cellStyle name="Millares [0] 3 9 6" xfId="5471" xr:uid="{728FFA71-D547-4BEB-9FAE-E3713B67B1DA}"/>
    <cellStyle name="Millares [0] 4" xfId="117" xr:uid="{EEB70B32-37D0-4A5F-8270-B5779EC67934}"/>
    <cellStyle name="Millares [0] 4 10" xfId="1155" xr:uid="{B881B0D7-664C-433E-9008-F64ED1F1E557}"/>
    <cellStyle name="Millares [0] 4 10 2" xfId="2340" xr:uid="{CCDCF7B2-E306-4693-9CF5-5B7F60BF2000}"/>
    <cellStyle name="Millares [0] 4 10 2 2" xfId="4706" xr:uid="{AAF3FAB4-BE92-42A9-B399-D704242BAD20}"/>
    <cellStyle name="Millares [0] 4 10 3" xfId="3523" xr:uid="{CAF4FCC6-CD12-4B22-BE18-F609BDD38489}"/>
    <cellStyle name="Millares [0] 4 11" xfId="1748" xr:uid="{4D46D345-9782-4ABF-8EDE-9334A8BEB87D}"/>
    <cellStyle name="Millares [0] 4 11 2" xfId="4114" xr:uid="{24D6F63A-91E4-43DE-AED7-274811BE8793}"/>
    <cellStyle name="Millares [0] 4 12" xfId="2931" xr:uid="{520DD67D-83D8-482B-80C8-7E5AE5195971}"/>
    <cellStyle name="Millares [0] 4 13" xfId="5288" xr:uid="{BBB94952-2FEC-42EA-B56E-9009C0C85096}"/>
    <cellStyle name="Millares [0] 4 2" xfId="212" xr:uid="{011F4C49-F916-484B-BF49-B5F019D88CA7}"/>
    <cellStyle name="Millares [0] 4 2 10" xfId="5311" xr:uid="{3A0A5435-16DB-4A7B-A2BD-7469745BFDA4}"/>
    <cellStyle name="Millares [0] 4 2 2" xfId="545" xr:uid="{343B7F3F-25EC-4FE2-9F7B-5FBF8DDD5805}"/>
    <cellStyle name="Millares [0] 4 2 2 2" xfId="1078" xr:uid="{02A2B313-C3BC-478D-B419-5DD9372186F6}"/>
    <cellStyle name="Millares [0] 4 2 2 2 2" xfId="1498" xr:uid="{F1FF70CD-CCA7-4F3E-BC22-22DEC55617A8}"/>
    <cellStyle name="Millares [0] 4 2 2 2 2 2" xfId="2681" xr:uid="{7FE564B4-61A1-4EEF-B239-6CE5066926E3}"/>
    <cellStyle name="Millares [0] 4 2 2 2 2 2 2" xfId="5047" xr:uid="{59A59E02-9AC1-4009-B367-120C02714D5F}"/>
    <cellStyle name="Millares [0] 4 2 2 2 2 3" xfId="3864" xr:uid="{97E72B17-0075-44F8-8F28-D65F96864376}"/>
    <cellStyle name="Millares [0] 4 2 2 2 3" xfId="2263" xr:uid="{3A46F3B5-725C-4658-8F7E-96ED5F6814D1}"/>
    <cellStyle name="Millares [0] 4 2 2 2 3 2" xfId="4629" xr:uid="{DBB172A8-160C-41C4-B92A-F9245D5E81C4}"/>
    <cellStyle name="Millares [0] 4 2 2 2 4" xfId="3446" xr:uid="{463EAA2B-F726-470A-875D-51303D6C35FB}"/>
    <cellStyle name="Millares [0] 4 2 2 3" xfId="1288" xr:uid="{0F28CBC5-92CE-448C-9F97-79B06AE251D7}"/>
    <cellStyle name="Millares [0] 4 2 2 3 2" xfId="2472" xr:uid="{2A6E9B90-B75E-4F01-99BD-B84EFDE6312E}"/>
    <cellStyle name="Millares [0] 4 2 2 3 2 2" xfId="4838" xr:uid="{D71EAD30-82D1-41B9-9A9B-8EBFCA9BDDFC}"/>
    <cellStyle name="Millares [0] 4 2 2 3 3" xfId="3655" xr:uid="{3F7B2494-9A84-4D21-9B8E-DCBFC15649D0}"/>
    <cellStyle name="Millares [0] 4 2 2 4" xfId="1880" xr:uid="{D1850441-C75A-4A37-B6BF-B4177977523D}"/>
    <cellStyle name="Millares [0] 4 2 2 4 2" xfId="4246" xr:uid="{1C4DE3A2-5AB4-4FCF-AB77-0693CF7C2C51}"/>
    <cellStyle name="Millares [0] 4 2 2 5" xfId="3063" xr:uid="{0EABDB9A-A941-402F-9BE4-E5CE191AEC78}"/>
    <cellStyle name="Millares [0] 4 2 2 6" xfId="5337" xr:uid="{5EEE434B-A26F-4F31-A735-BBD73A231923}"/>
    <cellStyle name="Millares [0] 4 2 3" xfId="298" xr:uid="{DC3D5262-3FC0-47EF-BD97-7D9071C22216}"/>
    <cellStyle name="Millares [0] 4 2 3 2" xfId="1043" xr:uid="{5B7F85B6-27F3-479D-A48C-DC0BA20BC75F}"/>
    <cellStyle name="Millares [0] 4 2 3 2 2" xfId="1463" xr:uid="{510D3BB6-3B4B-4751-B44E-15BF5DFB6891}"/>
    <cellStyle name="Millares [0] 4 2 3 2 2 2" xfId="2646" xr:uid="{8CB64DA0-E58E-41CF-9E0A-BE68D0C3F373}"/>
    <cellStyle name="Millares [0] 4 2 3 2 2 2 2" xfId="5012" xr:uid="{9DFD3CDF-6B97-4FE7-85DB-883836AE7132}"/>
    <cellStyle name="Millares [0] 4 2 3 2 2 3" xfId="3829" xr:uid="{7224321A-47D4-4F11-B38E-8C0AD5357DBB}"/>
    <cellStyle name="Millares [0] 4 2 3 2 3" xfId="2228" xr:uid="{5BCBF23C-6241-4D23-8672-C86EEB211827}"/>
    <cellStyle name="Millares [0] 4 2 3 2 3 2" xfId="4594" xr:uid="{96E3960B-692E-4A60-81AC-89DD5FB90B94}"/>
    <cellStyle name="Millares [0] 4 2 3 2 4" xfId="3411" xr:uid="{C7621014-8BA9-41C3-9399-89EFDD2C0EE3}"/>
    <cellStyle name="Millares [0] 4 2 3 3" xfId="1253" xr:uid="{DEE13D39-BE20-4732-B520-D3F013D025A9}"/>
    <cellStyle name="Millares [0] 4 2 3 3 2" xfId="2437" xr:uid="{F7298FBF-96B3-409D-A2D6-2D5C3F284DCB}"/>
    <cellStyle name="Millares [0] 4 2 3 3 2 2" xfId="4803" xr:uid="{A58AC9FC-DB0E-450A-AEE9-329B552095BD}"/>
    <cellStyle name="Millares [0] 4 2 3 3 3" xfId="3620" xr:uid="{8FD5DE92-3216-4D42-9B63-89F1DF8D8245}"/>
    <cellStyle name="Millares [0] 4 2 3 4" xfId="1845" xr:uid="{0D04456C-6D00-40D9-9B12-B00F5F048B80}"/>
    <cellStyle name="Millares [0] 4 2 3 4 2" xfId="4211" xr:uid="{5B6839F6-C358-4ABE-8D98-7715ACDE173E}"/>
    <cellStyle name="Millares [0] 4 2 3 5" xfId="3028" xr:uid="{ACF8BD7C-6032-4333-9F7A-11CD0CF2A8A6}"/>
    <cellStyle name="Millares [0] 4 2 3 6" xfId="5361" xr:uid="{E7765923-86E8-43FD-8360-564C737385FF}"/>
    <cellStyle name="Millares [0] 4 2 4" xfId="749" xr:uid="{12118241-61FC-4D32-9F24-70BE5CDDF733}"/>
    <cellStyle name="Millares [0] 4 2 4 2" xfId="1553" xr:uid="{9B4934DF-0C90-49DC-8D73-976FA8FE3887}"/>
    <cellStyle name="Millares [0] 4 2 4 2 2" xfId="2736" xr:uid="{9CDF8189-9AD4-445A-AA53-4A0A4FC7E34B}"/>
    <cellStyle name="Millares [0] 4 2 4 2 2 2" xfId="5102" xr:uid="{16500E51-5433-4509-BB6D-E51BF3F941C5}"/>
    <cellStyle name="Millares [0] 4 2 4 2 3" xfId="3919" xr:uid="{48B94FEE-FA3A-425A-A2D7-BDD84D626B16}"/>
    <cellStyle name="Millares [0] 4 2 4 3" xfId="1935" xr:uid="{DBE5FA17-BB03-4797-97EB-7EFF111864CC}"/>
    <cellStyle name="Millares [0] 4 2 4 3 2" xfId="4301" xr:uid="{2306B07A-32B6-4333-AA8A-497759E330B8}"/>
    <cellStyle name="Millares [0] 4 2 4 4" xfId="3118" xr:uid="{4330E92F-F947-4096-8A87-11A6A126B68E}"/>
    <cellStyle name="Millares [0] 4 2 4 5" xfId="5386" xr:uid="{FC23CD88-936B-4C17-B336-4D97D8181C47}"/>
    <cellStyle name="Millares [0] 4 2 5" xfId="804" xr:uid="{543C8DE8-BC3A-440C-827B-6E26102BBDF7}"/>
    <cellStyle name="Millares [0] 4 2 5 2" xfId="1608" xr:uid="{E5855FD8-5B00-4A63-BE56-B5592CC81EA5}"/>
    <cellStyle name="Millares [0] 4 2 5 2 2" xfId="2791" xr:uid="{5BCCC2FF-29BD-409A-A8C1-BC429FF597A6}"/>
    <cellStyle name="Millares [0] 4 2 5 2 2 2" xfId="5157" xr:uid="{D3CDB1E1-CB43-4C63-9487-02260C463257}"/>
    <cellStyle name="Millares [0] 4 2 5 2 3" xfId="3974" xr:uid="{D6FA25F1-F159-437A-804F-C6241F583D2D}"/>
    <cellStyle name="Millares [0] 4 2 5 3" xfId="1990" xr:uid="{785B31F3-D194-4FB7-8AB8-3F67460EA9CB}"/>
    <cellStyle name="Millares [0] 4 2 5 3 2" xfId="4356" xr:uid="{760BA2DE-9356-4722-8C6D-17CAB50A94C9}"/>
    <cellStyle name="Millares [0] 4 2 5 4" xfId="3173" xr:uid="{EE969191-DE1D-4591-AEDF-45CDC8CD5B47}"/>
    <cellStyle name="Millares [0] 4 2 5 5" xfId="5411" xr:uid="{7F4442B3-4784-457B-BC22-E9A25DC9BE49}"/>
    <cellStyle name="Millares [0] 4 2 6" xfId="1014" xr:uid="{F99F9952-3DD0-4E7E-85FD-887C475EB832}"/>
    <cellStyle name="Millares [0] 4 2 6 2" xfId="1434" xr:uid="{DD3166B6-5A8B-4886-87D9-57E7CEC2C3ED}"/>
    <cellStyle name="Millares [0] 4 2 6 2 2" xfId="2618" xr:uid="{688D4F42-BBD3-419E-9AAE-EB0242440F01}"/>
    <cellStyle name="Millares [0] 4 2 6 2 2 2" xfId="4984" xr:uid="{8C7167F8-B6D0-4AEB-BEB2-14C4D509EB28}"/>
    <cellStyle name="Millares [0] 4 2 6 2 3" xfId="3801" xr:uid="{1896FB25-C763-467A-BC54-A17D85647079}"/>
    <cellStyle name="Millares [0] 4 2 6 3" xfId="2200" xr:uid="{6D52AFCC-9BEC-4F59-ABAE-9F6A529AF4B1}"/>
    <cellStyle name="Millares [0] 4 2 6 3 2" xfId="4566" xr:uid="{0D7B983C-6E2D-41A4-9681-699920DEF009}"/>
    <cellStyle name="Millares [0] 4 2 6 4" xfId="3383" xr:uid="{4F9CC117-A7A2-41F6-83A2-A480E9FF8DE3}"/>
    <cellStyle name="Millares [0] 4 2 6 5" xfId="5436" xr:uid="{AE9E40B9-A0B1-478D-8ACF-B0B713A2F7BB}"/>
    <cellStyle name="Millares [0] 4 2 7" xfId="1224" xr:uid="{62324750-03AB-4535-9084-FA98DEA2E629}"/>
    <cellStyle name="Millares [0] 4 2 7 2" xfId="2409" xr:uid="{BB8071D6-6894-40D1-8327-F93F4364F195}"/>
    <cellStyle name="Millares [0] 4 2 7 2 2" xfId="4775" xr:uid="{5E447A5D-722F-4F03-A8EA-D5F6B063A8C6}"/>
    <cellStyle name="Millares [0] 4 2 7 3" xfId="3592" xr:uid="{6C9D9200-A18F-42AC-98FC-29A7A1D9679A}"/>
    <cellStyle name="Millares [0] 4 2 7 4" xfId="5462" xr:uid="{94A9695C-AAC0-48CE-92CA-59C8163C87A1}"/>
    <cellStyle name="Millares [0] 4 2 8" xfId="1817" xr:uid="{F31B20B8-8C6E-441A-B0B8-3BFDF7FF2C50}"/>
    <cellStyle name="Millares [0] 4 2 8 2" xfId="4183" xr:uid="{2E74397B-69D8-4D37-8066-6EE4763D4DFD}"/>
    <cellStyle name="Millares [0] 4 2 8 3" xfId="5488" xr:uid="{89923897-A859-47BB-9AE4-203411350D5B}"/>
    <cellStyle name="Millares [0] 4 2 9" xfId="3000" xr:uid="{50CC99ED-D24D-45AB-B0CC-E39EA0D8D37B}"/>
    <cellStyle name="Millares [0] 4 3" xfId="191" xr:uid="{905DD5C1-FC26-4433-A941-3421FEE4C6D6}"/>
    <cellStyle name="Millares [0] 4 3 10" xfId="5321" xr:uid="{F25BBB23-360C-415E-9A02-869522927C42}"/>
    <cellStyle name="Millares [0] 4 3 2" xfId="574" xr:uid="{56B473FB-A7C2-43BA-85D2-F3AF5F7D7909}"/>
    <cellStyle name="Millares [0] 4 3 2 2" xfId="1084" xr:uid="{1A6AB00C-F3B1-4864-B5B7-654E9899E6A9}"/>
    <cellStyle name="Millares [0] 4 3 2 2 2" xfId="1504" xr:uid="{DD2D734E-4B4F-4C2B-A3CB-9CC11FB30BB0}"/>
    <cellStyle name="Millares [0] 4 3 2 2 2 2" xfId="2687" xr:uid="{6304B5E4-C2C6-43D9-B812-3FE76C126CC5}"/>
    <cellStyle name="Millares [0] 4 3 2 2 2 2 2" xfId="5053" xr:uid="{30275891-7D81-456F-ACEC-2C7618F34557}"/>
    <cellStyle name="Millares [0] 4 3 2 2 2 3" xfId="3870" xr:uid="{015C21BE-88F7-4CA1-98BA-B0AF39F5AF29}"/>
    <cellStyle name="Millares [0] 4 3 2 2 3" xfId="2269" xr:uid="{F551B6FB-8294-482B-91B6-8640EE10E6C8}"/>
    <cellStyle name="Millares [0] 4 3 2 2 3 2" xfId="4635" xr:uid="{BCA5A08E-59B6-4F12-8375-510C6A3954DD}"/>
    <cellStyle name="Millares [0] 4 3 2 2 4" xfId="3452" xr:uid="{4A7804D8-CD41-474B-9309-853066F5A762}"/>
    <cellStyle name="Millares [0] 4 3 2 3" xfId="1294" xr:uid="{1CC4A646-5DEA-48DF-B718-34CDF5869BE2}"/>
    <cellStyle name="Millares [0] 4 3 2 3 2" xfId="2478" xr:uid="{C741A426-2458-4529-9281-413A426F867B}"/>
    <cellStyle name="Millares [0] 4 3 2 3 2 2" xfId="4844" xr:uid="{60CC62D9-A60C-4BE9-9BCF-23C734ED8437}"/>
    <cellStyle name="Millares [0] 4 3 2 3 3" xfId="3661" xr:uid="{653FB865-2CD4-444E-A850-667E17714B9D}"/>
    <cellStyle name="Millares [0] 4 3 2 4" xfId="1886" xr:uid="{709F8E78-5D85-4561-8326-A5064DAD0FC0}"/>
    <cellStyle name="Millares [0] 4 3 2 4 2" xfId="4252" xr:uid="{87B9FEEC-5FF2-4A76-ADEC-DD2A68CEA339}"/>
    <cellStyle name="Millares [0] 4 3 2 5" xfId="3069" xr:uid="{6DEE8FA0-610E-4AC3-82D5-23225EECD846}"/>
    <cellStyle name="Millares [0] 4 3 3" xfId="325" xr:uid="{E3C0467E-12B8-4B77-961F-06F1D69DB7A1}"/>
    <cellStyle name="Millares [0] 4 3 3 2" xfId="1049" xr:uid="{3B8200EB-C0E4-4A75-AF28-D91976D89B2F}"/>
    <cellStyle name="Millares [0] 4 3 3 2 2" xfId="1469" xr:uid="{627B5B8F-C846-47B1-855D-1691106DE7C9}"/>
    <cellStyle name="Millares [0] 4 3 3 2 2 2" xfId="2652" xr:uid="{3A3731A0-AF22-4387-A590-48569B58BAC8}"/>
    <cellStyle name="Millares [0] 4 3 3 2 2 2 2" xfId="5018" xr:uid="{FDB2BE19-B0E9-4C51-9C7B-8F49C291993D}"/>
    <cellStyle name="Millares [0] 4 3 3 2 2 3" xfId="3835" xr:uid="{2F1C37C8-3AEC-446E-82CD-C3C387219793}"/>
    <cellStyle name="Millares [0] 4 3 3 2 3" xfId="2234" xr:uid="{06619059-0803-4EBF-A2CE-C0CBC35AFC04}"/>
    <cellStyle name="Millares [0] 4 3 3 2 3 2" xfId="4600" xr:uid="{0E8C6AC4-13FD-431C-B11A-86C705696BB9}"/>
    <cellStyle name="Millares [0] 4 3 3 2 4" xfId="3417" xr:uid="{37CC4B37-841E-4F61-9B2E-730CF1A257C4}"/>
    <cellStyle name="Millares [0] 4 3 3 3" xfId="1259" xr:uid="{17AADF81-E888-4918-9287-D417674D85B0}"/>
    <cellStyle name="Millares [0] 4 3 3 3 2" xfId="2443" xr:uid="{F3A089D5-335A-49A7-AB06-B19A2976D4D8}"/>
    <cellStyle name="Millares [0] 4 3 3 3 2 2" xfId="4809" xr:uid="{1C8F4A8B-6F89-4413-8FB0-5615E0328BB8}"/>
    <cellStyle name="Millares [0] 4 3 3 3 3" xfId="3626" xr:uid="{3625D6ED-73AE-4455-983D-55B5C7BB46B8}"/>
    <cellStyle name="Millares [0] 4 3 3 4" xfId="1851" xr:uid="{7B882078-942F-4A0D-8AA7-1E4306468972}"/>
    <cellStyle name="Millares [0] 4 3 3 4 2" xfId="4217" xr:uid="{0F29695B-288D-4FCA-9B59-DB9ACEE1AD41}"/>
    <cellStyle name="Millares [0] 4 3 3 5" xfId="3034" xr:uid="{C76B9568-29B5-402B-B5F5-B74E1D00FE9E}"/>
    <cellStyle name="Millares [0] 4 3 4" xfId="755" xr:uid="{D56ABCE5-83AE-4E09-A2A9-12D96FF6B48E}"/>
    <cellStyle name="Millares [0] 4 3 4 2" xfId="1559" xr:uid="{4AF96E2D-93F1-47A7-BFD0-813ADED210DB}"/>
    <cellStyle name="Millares [0] 4 3 4 2 2" xfId="2742" xr:uid="{8FB73236-C9BF-4DF6-8F28-E83BE9EF19EC}"/>
    <cellStyle name="Millares [0] 4 3 4 2 2 2" xfId="5108" xr:uid="{86FD8AB1-FCBC-486B-B537-1C5FBFA2A1CB}"/>
    <cellStyle name="Millares [0] 4 3 4 2 3" xfId="3925" xr:uid="{EF6CAC5A-0EA4-452A-887E-A50B827F8F6D}"/>
    <cellStyle name="Millares [0] 4 3 4 3" xfId="1941" xr:uid="{19838CA7-DBEF-433A-B62E-83C95B7F430D}"/>
    <cellStyle name="Millares [0] 4 3 4 3 2" xfId="4307" xr:uid="{608CDD22-1314-4E2A-A2F5-71A2FA15F5EE}"/>
    <cellStyle name="Millares [0] 4 3 4 4" xfId="3124" xr:uid="{F0D39949-2297-4DA0-8866-D2135EBF56D6}"/>
    <cellStyle name="Millares [0] 4 3 5" xfId="832" xr:uid="{76941B41-C2DC-45B1-81F4-E2C22810FE87}"/>
    <cellStyle name="Millares [0] 4 3 5 2" xfId="1636" xr:uid="{074F2A94-EB4C-4A3B-BD13-91E10812D65B}"/>
    <cellStyle name="Millares [0] 4 3 5 2 2" xfId="2819" xr:uid="{18D66F3B-0E9B-4A50-BF0F-8C2A48AFD214}"/>
    <cellStyle name="Millares [0] 4 3 5 2 2 2" xfId="5185" xr:uid="{19CCAF8B-53A1-4E5C-9A6C-75B909630ADC}"/>
    <cellStyle name="Millares [0] 4 3 5 2 3" xfId="4002" xr:uid="{E049E2BD-D65C-4CDF-9B97-FBCF414E1780}"/>
    <cellStyle name="Millares [0] 4 3 5 3" xfId="2018" xr:uid="{F6E7BED5-3078-47D9-B1FE-24C354E1DB2D}"/>
    <cellStyle name="Millares [0] 4 3 5 3 2" xfId="4384" xr:uid="{E6C0FE4B-551A-4315-BBB2-E823984BE501}"/>
    <cellStyle name="Millares [0] 4 3 5 4" xfId="3201" xr:uid="{11BB62F6-DE35-4D80-A079-03BF96B80B91}"/>
    <cellStyle name="Millares [0] 4 3 6" xfId="997" xr:uid="{85C1F8C2-ED21-4BCA-8700-9C650BC91078}"/>
    <cellStyle name="Millares [0] 4 3 6 2" xfId="1417" xr:uid="{75A11575-2494-41E9-B51C-61258BECB053}"/>
    <cellStyle name="Millares [0] 4 3 6 2 2" xfId="2601" xr:uid="{3D4BE632-7B45-44E5-8B67-2AA1B7A5EF71}"/>
    <cellStyle name="Millares [0] 4 3 6 2 2 2" xfId="4967" xr:uid="{238A4B17-DE41-4956-A3F6-679904E23E27}"/>
    <cellStyle name="Millares [0] 4 3 6 2 3" xfId="3784" xr:uid="{2F12FA16-6FF6-4A39-9D92-8643291A98E1}"/>
    <cellStyle name="Millares [0] 4 3 6 3" xfId="2183" xr:uid="{90BCE3C9-51DE-4958-B7E1-BB1F23991394}"/>
    <cellStyle name="Millares [0] 4 3 6 3 2" xfId="4549" xr:uid="{8E4C3178-DB6D-4E47-9DB2-E7EBD62E5F1D}"/>
    <cellStyle name="Millares [0] 4 3 6 4" xfId="3366" xr:uid="{965EDB12-58FF-439A-B57B-B8C7E1268C48}"/>
    <cellStyle name="Millares [0] 4 3 7" xfId="1207" xr:uid="{68F0D09F-4D9B-4254-9977-285AE1EF2CCC}"/>
    <cellStyle name="Millares [0] 4 3 7 2" xfId="2392" xr:uid="{426FE5D5-D6AF-45D9-89C8-5C581599C4B2}"/>
    <cellStyle name="Millares [0] 4 3 7 2 2" xfId="4758" xr:uid="{0EC26688-8402-4289-9739-E386A264CBFA}"/>
    <cellStyle name="Millares [0] 4 3 7 3" xfId="3575" xr:uid="{DDCCDE71-FAA7-4C73-B902-C7CAF11C8070}"/>
    <cellStyle name="Millares [0] 4 3 8" xfId="1800" xr:uid="{D76A91E3-CE53-4BC0-B01A-E445E8C2933B}"/>
    <cellStyle name="Millares [0] 4 3 8 2" xfId="4166" xr:uid="{AFAEE2AD-AD37-41D6-A021-BCD456252018}"/>
    <cellStyle name="Millares [0] 4 3 9" xfId="2983" xr:uid="{53C8CB20-B2EE-4E95-90F8-078537619B74}"/>
    <cellStyle name="Millares [0] 4 4" xfId="165" xr:uid="{42B1FD4F-112F-4319-B161-DDEEF9B090B3}"/>
    <cellStyle name="Millares [0] 4 4 10" xfId="5347" xr:uid="{C28E0319-D32E-403C-A1AF-917EEC20E4E7}"/>
    <cellStyle name="Millares [0] 4 4 2" xfId="678" xr:uid="{F962422C-338A-40C9-99D7-DA77E91B79DE}"/>
    <cellStyle name="Millares [0] 4 4 2 2" xfId="1098" xr:uid="{6EF8FB3A-49CD-4EB1-92A4-861717C4CE30}"/>
    <cellStyle name="Millares [0] 4 4 2 2 2" xfId="1518" xr:uid="{4CF93E9B-2DC1-4A7F-B5D8-71C4E668AC9B}"/>
    <cellStyle name="Millares [0] 4 4 2 2 2 2" xfId="2701" xr:uid="{35B4DE68-1ACF-4731-B445-81BB7383D559}"/>
    <cellStyle name="Millares [0] 4 4 2 2 2 2 2" xfId="5067" xr:uid="{57C8C88E-2064-4EE3-B6B1-1B7E2EDDE333}"/>
    <cellStyle name="Millares [0] 4 4 2 2 2 3" xfId="3884" xr:uid="{D92634F2-B0A9-48C3-903F-8C876CE17B72}"/>
    <cellStyle name="Millares [0] 4 4 2 2 3" xfId="2283" xr:uid="{2055968D-DF45-4AFD-B807-AB0301277E97}"/>
    <cellStyle name="Millares [0] 4 4 2 2 3 2" xfId="4649" xr:uid="{6D77F556-AA53-4587-8732-318D79A2BBB5}"/>
    <cellStyle name="Millares [0] 4 4 2 2 4" xfId="3466" xr:uid="{1E25E5C4-BAD5-4CF8-BD75-AE9E6251B89D}"/>
    <cellStyle name="Millares [0] 4 4 2 3" xfId="1308" xr:uid="{7EFAA345-AE5E-465E-9BA5-5F4EE202468D}"/>
    <cellStyle name="Millares [0] 4 4 2 3 2" xfId="2492" xr:uid="{87DDD527-F8A6-4EDD-BC8C-727F780C4426}"/>
    <cellStyle name="Millares [0] 4 4 2 3 2 2" xfId="4858" xr:uid="{703BA359-B0D5-4EA3-A090-B37F53D10C8C}"/>
    <cellStyle name="Millares [0] 4 4 2 3 3" xfId="3675" xr:uid="{9D8E57AA-FFD5-4243-98FD-9214893F236F}"/>
    <cellStyle name="Millares [0] 4 4 2 4" xfId="1900" xr:uid="{72C84D4F-EAFC-4186-A84C-F5BCE453D079}"/>
    <cellStyle name="Millares [0] 4 4 2 4 2" xfId="4266" xr:uid="{9C3FD78D-DCC7-4A3D-8298-018C9F89E94F}"/>
    <cellStyle name="Millares [0] 4 4 2 5" xfId="3083" xr:uid="{B5E9B16A-D22A-4895-A9BA-064FB359732B}"/>
    <cellStyle name="Millares [0] 4 4 3" xfId="431" xr:uid="{B36BFADF-4042-4CE8-8F86-79BC045EDDCC}"/>
    <cellStyle name="Millares [0] 4 4 3 2" xfId="1063" xr:uid="{42F025A1-12AC-44D9-B53E-3DA7A4C3219F}"/>
    <cellStyle name="Millares [0] 4 4 3 2 2" xfId="1483" xr:uid="{596A305D-9E5B-40B8-8809-ECAE7C6A1974}"/>
    <cellStyle name="Millares [0] 4 4 3 2 2 2" xfId="2666" xr:uid="{6FFA862D-C528-4E17-AF99-BB1A6ACE354C}"/>
    <cellStyle name="Millares [0] 4 4 3 2 2 2 2" xfId="5032" xr:uid="{F5BB22E7-4D70-4482-B6DC-284F197D8302}"/>
    <cellStyle name="Millares [0] 4 4 3 2 2 3" xfId="3849" xr:uid="{85779E75-485C-4CDC-9BE2-7C6AC2BC6094}"/>
    <cellStyle name="Millares [0] 4 4 3 2 3" xfId="2248" xr:uid="{BD536799-FF57-44B0-B8EE-583AD7A6E1EA}"/>
    <cellStyle name="Millares [0] 4 4 3 2 3 2" xfId="4614" xr:uid="{EE6C0646-DCC1-42D9-A3D9-AF646BE88F03}"/>
    <cellStyle name="Millares [0] 4 4 3 2 4" xfId="3431" xr:uid="{A1AA0096-E2CF-4DA4-8D7C-9D4083CD2BE5}"/>
    <cellStyle name="Millares [0] 4 4 3 3" xfId="1273" xr:uid="{40BEAEA2-9CF1-41FE-A240-1180BBA32FC8}"/>
    <cellStyle name="Millares [0] 4 4 3 3 2" xfId="2457" xr:uid="{C24DA932-FCDF-4855-91EF-05875A0C026A}"/>
    <cellStyle name="Millares [0] 4 4 3 3 2 2" xfId="4823" xr:uid="{BBCBF536-81D3-47D9-8C5E-9CAAE04631A8}"/>
    <cellStyle name="Millares [0] 4 4 3 3 3" xfId="3640" xr:uid="{97C9FF20-DCA7-4A25-9F5D-18158E24CD0E}"/>
    <cellStyle name="Millares [0] 4 4 3 4" xfId="1865" xr:uid="{B986AB2F-59B1-4FEA-ADB7-34AFFB986234}"/>
    <cellStyle name="Millares [0] 4 4 3 4 2" xfId="4231" xr:uid="{FB44D836-7528-4AF3-92BD-9EB6C0402DFE}"/>
    <cellStyle name="Millares [0] 4 4 3 5" xfId="3048" xr:uid="{CFEA94AB-DC96-4521-AE59-58B4D6CD650E}"/>
    <cellStyle name="Millares [0] 4 4 4" xfId="769" xr:uid="{18CF9E62-FB56-4E96-9660-21EC1ADB4E8F}"/>
    <cellStyle name="Millares [0] 4 4 4 2" xfId="1573" xr:uid="{D6594597-F914-4125-9363-8A6819BD4FF8}"/>
    <cellStyle name="Millares [0] 4 4 4 2 2" xfId="2756" xr:uid="{8EF1E41A-41E6-486D-B5C0-675AB616500F}"/>
    <cellStyle name="Millares [0] 4 4 4 2 2 2" xfId="5122" xr:uid="{96EB630C-810C-4CD0-A5A6-47ECD21271FB}"/>
    <cellStyle name="Millares [0] 4 4 4 2 3" xfId="3939" xr:uid="{58CFFDD0-72F1-4254-B00F-6F2EEC2F1DF2}"/>
    <cellStyle name="Millares [0] 4 4 4 3" xfId="1955" xr:uid="{0634F849-6880-48F0-97E3-5A61908DD2FB}"/>
    <cellStyle name="Millares [0] 4 4 4 3 2" xfId="4321" xr:uid="{508637FE-BDE0-4E74-B062-A0B3A92C1854}"/>
    <cellStyle name="Millares [0] 4 4 4 4" xfId="3138" xr:uid="{02F15C0A-1939-4972-B1BF-AD75CC7249FE}"/>
    <cellStyle name="Millares [0] 4 4 5" xfId="860" xr:uid="{F57B00AB-2BA8-4978-BD63-730826C68A09}"/>
    <cellStyle name="Millares [0] 4 4 5 2" xfId="1664" xr:uid="{247479B3-A4B7-44C9-BF13-5051308C1B05}"/>
    <cellStyle name="Millares [0] 4 4 5 2 2" xfId="2847" xr:uid="{C54208BF-7991-4785-8433-1AAE035D56F2}"/>
    <cellStyle name="Millares [0] 4 4 5 2 2 2" xfId="5213" xr:uid="{3D71D945-704A-44AA-B678-F6229889DC8F}"/>
    <cellStyle name="Millares [0] 4 4 5 2 3" xfId="4030" xr:uid="{4C7C6F1D-DDE2-425D-819C-8A8489D54489}"/>
    <cellStyle name="Millares [0] 4 4 5 3" xfId="2046" xr:uid="{AB098291-38B2-408C-9B32-82653287EB9B}"/>
    <cellStyle name="Millares [0] 4 4 5 3 2" xfId="4412" xr:uid="{5130FAE8-97E0-4074-8C82-5A5862F18F95}"/>
    <cellStyle name="Millares [0] 4 4 5 4" xfId="3229" xr:uid="{C6791AC2-3401-4E2E-896C-669EAFD3B649}"/>
    <cellStyle name="Millares [0] 4 4 6" xfId="972" xr:uid="{834CC950-67EC-49B5-A4B2-BBF8B9EE87AC}"/>
    <cellStyle name="Millares [0] 4 4 6 2" xfId="1392" xr:uid="{A70F241E-B3F0-4123-A7E9-66D330A28C8D}"/>
    <cellStyle name="Millares [0] 4 4 6 2 2" xfId="2576" xr:uid="{4F67CF1B-3421-4DBF-B398-399CF4204A6E}"/>
    <cellStyle name="Millares [0] 4 4 6 2 2 2" xfId="4942" xr:uid="{D750AF99-35D9-408D-A096-5199DA812AFE}"/>
    <cellStyle name="Millares [0] 4 4 6 2 3" xfId="3759" xr:uid="{04324075-CB82-4A57-92E3-422C47290A37}"/>
    <cellStyle name="Millares [0] 4 4 6 3" xfId="2158" xr:uid="{D9BBCACA-73DB-400C-A13A-125076CD65E3}"/>
    <cellStyle name="Millares [0] 4 4 6 3 2" xfId="4524" xr:uid="{A76D2FC4-A493-44D8-8ED4-0E02F63DC79E}"/>
    <cellStyle name="Millares [0] 4 4 6 4" xfId="3341" xr:uid="{9EBAD34F-C425-488B-A730-8E82DE80B28E}"/>
    <cellStyle name="Millares [0] 4 4 7" xfId="1182" xr:uid="{1614B1E1-9D06-4435-BEB8-DE87530A5501}"/>
    <cellStyle name="Millares [0] 4 4 7 2" xfId="2367" xr:uid="{76917F46-0F17-4FF3-B947-ACD88310A76B}"/>
    <cellStyle name="Millares [0] 4 4 7 2 2" xfId="4733" xr:uid="{E623B9EC-3EA7-4E09-8CA1-97734DEB4D72}"/>
    <cellStyle name="Millares [0] 4 4 7 3" xfId="3550" xr:uid="{F5379C8F-7B27-419A-A1D5-0FF2B59F1E57}"/>
    <cellStyle name="Millares [0] 4 4 8" xfId="1775" xr:uid="{7B33C7A9-CC4F-402A-A6CC-211594951FF9}"/>
    <cellStyle name="Millares [0] 4 4 8 2" xfId="4141" xr:uid="{D491E9B5-07FD-4CC6-B50F-7DD235559595}"/>
    <cellStyle name="Millares [0] 4 4 9" xfId="2958" xr:uid="{7D6858EE-7E1F-41FA-9E6E-1CB382F291BA}"/>
    <cellStyle name="Millares [0] 4 5" xfId="490" xr:uid="{D5D17010-B740-4243-AEE5-497609622790}"/>
    <cellStyle name="Millares [0] 4 5 2" xfId="888" xr:uid="{F3222BB2-BD1E-4598-90AD-611F842CF70D}"/>
    <cellStyle name="Millares [0] 4 5 2 2" xfId="1692" xr:uid="{700FC18F-D6B7-44E9-8A30-9EB009304BD9}"/>
    <cellStyle name="Millares [0] 4 5 2 2 2" xfId="2875" xr:uid="{57BE4803-0219-4793-AA58-6A3FA4B9BF5F}"/>
    <cellStyle name="Millares [0] 4 5 2 2 2 2" xfId="5241" xr:uid="{BD31617B-DC98-4EF7-B010-B4DFF63F912F}"/>
    <cellStyle name="Millares [0] 4 5 2 2 3" xfId="4058" xr:uid="{D53AAB01-1EB9-48F0-9200-F0C1783CBA77}"/>
    <cellStyle name="Millares [0] 4 5 2 3" xfId="2074" xr:uid="{E41B6647-DE0C-4080-A776-5BC992939A6D}"/>
    <cellStyle name="Millares [0] 4 5 2 3 2" xfId="4440" xr:uid="{40850034-C45B-49D2-9CBC-B9F64CBDB925}"/>
    <cellStyle name="Millares [0] 4 5 2 4" xfId="3257" xr:uid="{77C14834-763C-45C4-9658-6C1F6834C254}"/>
    <cellStyle name="Millares [0] 4 5 3" xfId="1068" xr:uid="{CCA43C5B-489F-473D-8262-DC7B46AE02E4}"/>
    <cellStyle name="Millares [0] 4 5 3 2" xfId="1488" xr:uid="{BACA2E9F-37B2-4285-8572-2664338E288B}"/>
    <cellStyle name="Millares [0] 4 5 3 2 2" xfId="2671" xr:uid="{C5E52AAD-809C-4A28-8C81-08A657EE3966}"/>
    <cellStyle name="Millares [0] 4 5 3 2 2 2" xfId="5037" xr:uid="{93CAC0C4-8BA8-4E73-8A42-2F029151F4D4}"/>
    <cellStyle name="Millares [0] 4 5 3 2 3" xfId="3854" xr:uid="{409743EB-0618-4FF6-BD54-03DE860ED7D5}"/>
    <cellStyle name="Millares [0] 4 5 3 3" xfId="2253" xr:uid="{F95047E3-359D-4A66-9D54-1EC96E88B3BC}"/>
    <cellStyle name="Millares [0] 4 5 3 3 2" xfId="4619" xr:uid="{236AE350-3617-47C9-B219-84338695BECC}"/>
    <cellStyle name="Millares [0] 4 5 3 4" xfId="3436" xr:uid="{8B8D9982-6394-4B59-85DD-0718ADE6CD7B}"/>
    <cellStyle name="Millares [0] 4 5 4" xfId="1278" xr:uid="{C054D402-C6E3-47AE-BDB8-C44E9FAD1E45}"/>
    <cellStyle name="Millares [0] 4 5 4 2" xfId="2462" xr:uid="{AC72677A-4AAC-455D-9970-73A2533E92EE}"/>
    <cellStyle name="Millares [0] 4 5 4 2 2" xfId="4828" xr:uid="{1570981A-20D4-4A79-B410-1127DF4EFCB1}"/>
    <cellStyle name="Millares [0] 4 5 4 3" xfId="3645" xr:uid="{3059869C-75F4-47E1-AAC3-B32BAA65728A}"/>
    <cellStyle name="Millares [0] 4 5 5" xfId="1870" xr:uid="{61DAF994-0F91-45F4-B876-C7F303DC5422}"/>
    <cellStyle name="Millares [0] 4 5 5 2" xfId="4236" xr:uid="{61C83A33-BDBE-4B41-9BFC-140BDA4ACDD4}"/>
    <cellStyle name="Millares [0] 4 5 6" xfId="3053" xr:uid="{2F2F792E-30D6-4A88-A70E-A433A8311672}"/>
    <cellStyle name="Millares [0] 4 5 7" xfId="5370" xr:uid="{396829C0-CDB0-4638-9F47-E0A7907CA452}"/>
    <cellStyle name="Millares [0] 4 6" xfId="242" xr:uid="{0ADF4389-AF42-4082-85AC-1D2721839EA5}"/>
    <cellStyle name="Millares [0] 4 6 2" xfId="1033" xr:uid="{E5EF51C8-5A95-4F36-BBED-030BABE8C2C3}"/>
    <cellStyle name="Millares [0] 4 6 2 2" xfId="1453" xr:uid="{F06D249A-A7B7-4ECC-80D8-37B43B4EAE50}"/>
    <cellStyle name="Millares [0] 4 6 2 2 2" xfId="2636" xr:uid="{8DE41986-1737-4876-ACF8-901D93FDE75A}"/>
    <cellStyle name="Millares [0] 4 6 2 2 2 2" xfId="5002" xr:uid="{E939BB8E-74BB-4AD3-BDEA-7A2C58E8E476}"/>
    <cellStyle name="Millares [0] 4 6 2 2 3" xfId="3819" xr:uid="{0F71D721-E835-4A98-952B-A78D9F7491E7}"/>
    <cellStyle name="Millares [0] 4 6 2 3" xfId="2218" xr:uid="{6FFE5555-6102-44E9-AE75-8618989BAE35}"/>
    <cellStyle name="Millares [0] 4 6 2 3 2" xfId="4584" xr:uid="{988934BE-BBE1-4CBF-9CDE-2289BF5CD6DC}"/>
    <cellStyle name="Millares [0] 4 6 2 4" xfId="3401" xr:uid="{C3CD86DE-5112-4A91-805C-42BC9435B70B}"/>
    <cellStyle name="Millares [0] 4 6 3" xfId="1243" xr:uid="{B3E8AF30-83EC-41D3-9056-A9B931A0EE8E}"/>
    <cellStyle name="Millares [0] 4 6 3 2" xfId="2427" xr:uid="{7E3C31D2-0AA0-4CF2-948B-E39CF09FD711}"/>
    <cellStyle name="Millares [0] 4 6 3 2 2" xfId="4793" xr:uid="{C0531B83-E25D-474C-B0BF-12D1FE5F1540}"/>
    <cellStyle name="Millares [0] 4 6 3 3" xfId="3610" xr:uid="{3473F24C-E7FE-4792-8B42-94083AF240D3}"/>
    <cellStyle name="Millares [0] 4 6 4" xfId="1835" xr:uid="{698EF75C-99C2-44B1-8EEE-3D8FA33430E5}"/>
    <cellStyle name="Millares [0] 4 6 4 2" xfId="4201" xr:uid="{BE93F1D0-3011-49DB-8AB5-A075B63657B0}"/>
    <cellStyle name="Millares [0] 4 6 5" xfId="3018" xr:uid="{7E3C71A0-3A21-49B3-A3E7-0F75B13C46D4}"/>
    <cellStyle name="Millares [0] 4 6 6" xfId="5395" xr:uid="{73C7AC38-87B8-4A30-8AE7-064A884EE651}"/>
    <cellStyle name="Millares [0] 4 7" xfId="740" xr:uid="{4FBE9D08-F620-4972-87B0-F084972F98E1}"/>
    <cellStyle name="Millares [0] 4 7 2" xfId="1544" xr:uid="{BD5E930C-3921-49BF-B288-1C485C38F749}"/>
    <cellStyle name="Millares [0] 4 7 2 2" xfId="2727" xr:uid="{4EF90CD8-9E31-4947-B967-B8FB09645938}"/>
    <cellStyle name="Millares [0] 4 7 2 2 2" xfId="5093" xr:uid="{052060B0-C3BB-4824-A8D6-7F10CCF1007D}"/>
    <cellStyle name="Millares [0] 4 7 2 3" xfId="3910" xr:uid="{C45F744F-2D4C-465C-B6D0-208F6670224F}"/>
    <cellStyle name="Millares [0] 4 7 3" xfId="1926" xr:uid="{8AF55DF5-709C-4220-A335-ED12204CBF95}"/>
    <cellStyle name="Millares [0] 4 7 3 2" xfId="4292" xr:uid="{142B4A7A-ED87-4F1A-AAAC-2F018FAB1E15}"/>
    <cellStyle name="Millares [0] 4 7 4" xfId="3109" xr:uid="{D00333E3-0AC5-47D2-80AA-9218351292A3}"/>
    <cellStyle name="Millares [0] 4 7 5" xfId="5420" xr:uid="{E8D05D35-93AC-4E3C-A2B3-C5744E48808A}"/>
    <cellStyle name="Millares [0] 4 8" xfId="776" xr:uid="{F24633E6-124A-4381-A0BA-240A8748A849}"/>
    <cellStyle name="Millares [0] 4 8 2" xfId="1580" xr:uid="{71541428-C58E-487E-9CB6-01B33A9EE493}"/>
    <cellStyle name="Millares [0] 4 8 2 2" xfId="2763" xr:uid="{BD638B1C-D42F-4C08-9B7F-C2365540C176}"/>
    <cellStyle name="Millares [0] 4 8 2 2 2" xfId="5129" xr:uid="{FF25EBF8-F6E2-42D1-8B8B-69B6878DB379}"/>
    <cellStyle name="Millares [0] 4 8 2 3" xfId="3946" xr:uid="{B580024B-8897-4E3A-BC52-851136418034}"/>
    <cellStyle name="Millares [0] 4 8 3" xfId="1962" xr:uid="{753BEDE1-58AC-439F-B6C3-0B80473D2764}"/>
    <cellStyle name="Millares [0] 4 8 3 2" xfId="4328" xr:uid="{8632ECB7-EDC5-465F-B0AD-8639D8E999A6}"/>
    <cellStyle name="Millares [0] 4 8 4" xfId="3145" xr:uid="{6FAADEA3-B55C-4245-9262-7A6582C2F3B3}"/>
    <cellStyle name="Millares [0] 4 8 5" xfId="5446" xr:uid="{C2DCA675-BF34-4E77-88C4-4CEE077DC9A4}"/>
    <cellStyle name="Millares [0] 4 9" xfId="945" xr:uid="{E5D0112E-ACC6-4191-BC52-BBF05EE67040}"/>
    <cellStyle name="Millares [0] 4 9 2" xfId="1365" xr:uid="{CB7D8F0B-B710-40AB-9E0E-9A3092E8CF39}"/>
    <cellStyle name="Millares [0] 4 9 2 2" xfId="2549" xr:uid="{3C6D6B94-A551-412C-B12B-1D88E81056A7}"/>
    <cellStyle name="Millares [0] 4 9 2 2 2" xfId="4915" xr:uid="{2047AE97-A25E-4621-949F-4AA34A948DDB}"/>
    <cellStyle name="Millares [0] 4 9 2 3" xfId="3732" xr:uid="{C05B105C-AC5A-4BC4-8B0E-6721E46F6192}"/>
    <cellStyle name="Millares [0] 4 9 3" xfId="2131" xr:uid="{C4C0512A-55EE-471A-AEA0-7A31F294F255}"/>
    <cellStyle name="Millares [0] 4 9 3 2" xfId="4497" xr:uid="{9F388ED4-6640-4E88-A335-AB28E45CD1F3}"/>
    <cellStyle name="Millares [0] 4 9 4" xfId="3314" xr:uid="{13E3C251-9332-428A-9EA6-3B7408CEE29F}"/>
    <cellStyle name="Millares [0] 4 9 5" xfId="5472" xr:uid="{3525C4D3-4486-46FE-8E5F-E504B3A61A4D}"/>
    <cellStyle name="Millares [0] 5" xfId="127" xr:uid="{00C47553-A5C1-4973-97F8-6490CBF3D58C}"/>
    <cellStyle name="Millares [0] 5 10" xfId="2936" xr:uid="{1CAEC3DD-6226-40D3-AF51-3EE04C667B88}"/>
    <cellStyle name="Millares [0] 5 11" xfId="5293" xr:uid="{7CD6F1C9-90FF-4508-9195-5E1BA3BA3C52}"/>
    <cellStyle name="Millares [0] 5 2" xfId="217" xr:uid="{7DE254B1-E8C6-4B3C-8020-5B97A1124BC4}"/>
    <cellStyle name="Millares [0] 5 2 2" xfId="494" xr:uid="{2725577D-DC95-4BB3-A2F8-5801C25ABC2B}"/>
    <cellStyle name="Millares [0] 5 2 2 2" xfId="1071" xr:uid="{EA52A65A-BA9D-445B-A74F-7D73A5D40637}"/>
    <cellStyle name="Millares [0] 5 2 2 2 2" xfId="1491" xr:uid="{884251BD-8F38-4456-BD5C-4F5AD122964A}"/>
    <cellStyle name="Millares [0] 5 2 2 2 2 2" xfId="2674" xr:uid="{308B0BF2-EEEC-4BE8-8D8B-DFB0A4635217}"/>
    <cellStyle name="Millares [0] 5 2 2 2 2 2 2" xfId="5040" xr:uid="{1420FC62-32C6-4A85-9C19-FBEC5DBB3444}"/>
    <cellStyle name="Millares [0] 5 2 2 2 2 3" xfId="3857" xr:uid="{8358E3AB-77F5-4338-9055-C08843B44DDD}"/>
    <cellStyle name="Millares [0] 5 2 2 2 3" xfId="2256" xr:uid="{3D835AE5-B5A5-4238-9905-FC704E8F82C9}"/>
    <cellStyle name="Millares [0] 5 2 2 2 3 2" xfId="4622" xr:uid="{38A636CD-A0B8-4EF2-ABAC-043F1123FB6C}"/>
    <cellStyle name="Millares [0] 5 2 2 2 4" xfId="3439" xr:uid="{5828ADB9-BD24-44ED-913B-2B20140EFB4C}"/>
    <cellStyle name="Millares [0] 5 2 2 3" xfId="1281" xr:uid="{89777590-DFD4-4BC2-A9AC-5D05C3206D4D}"/>
    <cellStyle name="Millares [0] 5 2 2 3 2" xfId="2465" xr:uid="{994EBAC4-9118-4AF3-A249-F9C462F9E83A}"/>
    <cellStyle name="Millares [0] 5 2 2 3 2 2" xfId="4831" xr:uid="{BDF89597-E325-484E-A175-9C7158400AC1}"/>
    <cellStyle name="Millares [0] 5 2 2 3 3" xfId="3648" xr:uid="{07C5B6F6-504A-4D50-B814-BBBA7326DFFC}"/>
    <cellStyle name="Millares [0] 5 2 2 4" xfId="1873" xr:uid="{133D02D4-BAEE-4E90-B0C2-A903149F8929}"/>
    <cellStyle name="Millares [0] 5 2 2 4 2" xfId="4239" xr:uid="{46B592B2-81FB-4BA5-9ADF-DE6D8A036AEC}"/>
    <cellStyle name="Millares [0] 5 2 2 5" xfId="3056" xr:uid="{6F2695C6-AB9A-4C22-8E89-8913CD878715}"/>
    <cellStyle name="Millares [0] 5 2 2 6" xfId="5338" xr:uid="{55E0FF61-B9C4-4966-BDEA-91188DA65592}"/>
    <cellStyle name="Millares [0] 5 2 3" xfId="806" xr:uid="{38015958-0BCF-43E1-B782-C7E0CD4EFC0C}"/>
    <cellStyle name="Millares [0] 5 2 3 2" xfId="1610" xr:uid="{9DDC3086-632E-45C6-B4B5-485ABB32C479}"/>
    <cellStyle name="Millares [0] 5 2 3 2 2" xfId="2793" xr:uid="{0238AA3B-2DAE-479F-8D93-AB14B5562158}"/>
    <cellStyle name="Millares [0] 5 2 3 2 2 2" xfId="5159" xr:uid="{42C0890D-B4A8-407A-8F9A-B645E8AD9428}"/>
    <cellStyle name="Millares [0] 5 2 3 2 3" xfId="3976" xr:uid="{24E7AD9E-11FC-415B-8C38-9C5154F4A334}"/>
    <cellStyle name="Millares [0] 5 2 3 3" xfId="1992" xr:uid="{75E41D86-4A41-4069-AC57-E910B7519650}"/>
    <cellStyle name="Millares [0] 5 2 3 3 2" xfId="4358" xr:uid="{211D1294-C4E2-4D55-AC47-A2AC09844379}"/>
    <cellStyle name="Millares [0] 5 2 3 4" xfId="3175" xr:uid="{00EBD62F-EA2C-4182-BF5E-9F4BA43D8F69}"/>
    <cellStyle name="Millares [0] 5 2 3 5" xfId="5362" xr:uid="{73F13BDC-F6B6-485A-8C1C-F8A8DB5C07DF}"/>
    <cellStyle name="Millares [0] 5 2 4" xfId="1019" xr:uid="{D3BB98A8-22FB-4884-A7E0-BE707504B187}"/>
    <cellStyle name="Millares [0] 5 2 4 2" xfId="1439" xr:uid="{261EFAB4-DC17-4DC3-A9DE-C9885DA99F81}"/>
    <cellStyle name="Millares [0] 5 2 4 2 2" xfId="2623" xr:uid="{1C5012AA-AAD5-4A77-BC3C-DBEBBEF514FC}"/>
    <cellStyle name="Millares [0] 5 2 4 2 2 2" xfId="4989" xr:uid="{6BCCE316-BA67-4E38-BC5C-5D431A419D50}"/>
    <cellStyle name="Millares [0] 5 2 4 2 3" xfId="3806" xr:uid="{29E7233E-4EF5-48A7-B8EC-E496D58AF9EE}"/>
    <cellStyle name="Millares [0] 5 2 4 3" xfId="2205" xr:uid="{701D8989-4300-443F-BDAA-44EBAA3DD412}"/>
    <cellStyle name="Millares [0] 5 2 4 3 2" xfId="4571" xr:uid="{8958DDDB-6647-48C1-84F4-30521C36D956}"/>
    <cellStyle name="Millares [0] 5 2 4 4" xfId="3388" xr:uid="{8219C513-E51C-4224-9BBD-2E8F484C0F4E}"/>
    <cellStyle name="Millares [0] 5 2 4 5" xfId="5387" xr:uid="{146A90E4-BD71-481D-A60D-9338F3604089}"/>
    <cellStyle name="Millares [0] 5 2 5" xfId="1229" xr:uid="{78DAF2BF-346C-45F2-B16C-B64F97367196}"/>
    <cellStyle name="Millares [0] 5 2 5 2" xfId="2414" xr:uid="{EAE7F42E-D420-43DF-9BDB-E6B9C293A2E6}"/>
    <cellStyle name="Millares [0] 5 2 5 2 2" xfId="4780" xr:uid="{3754C7ED-7BCB-49FE-B1FF-D237BA0BFE36}"/>
    <cellStyle name="Millares [0] 5 2 5 3" xfId="3597" xr:uid="{37760B72-CA6E-43AC-AA34-EA7E497540A4}"/>
    <cellStyle name="Millares [0] 5 2 5 4" xfId="5412" xr:uid="{D1D25293-5C13-4C35-B594-A609847F1A2C}"/>
    <cellStyle name="Millares [0] 5 2 6" xfId="1822" xr:uid="{0349F08F-9114-401C-8AB0-D9FAF3A2A637}"/>
    <cellStyle name="Millares [0] 5 2 6 2" xfId="4188" xr:uid="{D05D59A3-FE7C-4DD2-9DE9-560D2F54E21D}"/>
    <cellStyle name="Millares [0] 5 2 6 3" xfId="5437" xr:uid="{0FE11380-EC96-4D9B-920C-08E0A0BE1555}"/>
    <cellStyle name="Millares [0] 5 2 7" xfId="3005" xr:uid="{5BC28521-80F9-423C-AD38-5BCAAA8A802A}"/>
    <cellStyle name="Millares [0] 5 2 7 2" xfId="5463" xr:uid="{47B75F06-F9F3-4D1C-AFF0-AC3CF0940ADF}"/>
    <cellStyle name="Millares [0] 5 2 8" xfId="5489" xr:uid="{93738BC1-9D72-4AB5-9A75-9D0E027475DF}"/>
    <cellStyle name="Millares [0] 5 2 9" xfId="5312" xr:uid="{C056B23D-487A-4189-BDD9-A7C13FB232A0}"/>
    <cellStyle name="Millares [0] 5 3" xfId="179" xr:uid="{96B38845-845C-4C2B-8027-1868C769204E}"/>
    <cellStyle name="Millares [0] 5 3 2" xfId="834" xr:uid="{FEC1ABBC-831A-4BDE-9B60-308E8D4F9A04}"/>
    <cellStyle name="Millares [0] 5 3 2 2" xfId="1638" xr:uid="{6752F21A-7F20-430C-BDE5-7FE6B3CF1292}"/>
    <cellStyle name="Millares [0] 5 3 2 2 2" xfId="2821" xr:uid="{D5DA84FF-2657-4B0D-A509-7598C44BDEE7}"/>
    <cellStyle name="Millares [0] 5 3 2 2 2 2" xfId="5187" xr:uid="{576FA57D-C742-43B8-BB4E-C1CB7F7D6EEB}"/>
    <cellStyle name="Millares [0] 5 3 2 2 3" xfId="4004" xr:uid="{D50C518A-CBF5-48F7-BBEC-69D479C8C958}"/>
    <cellStyle name="Millares [0] 5 3 2 3" xfId="2020" xr:uid="{2E3CBFF6-A45A-4B2C-97C1-F83C1806B9E6}"/>
    <cellStyle name="Millares [0] 5 3 2 3 2" xfId="4386" xr:uid="{7842A3A8-E64A-4C1C-AC22-5606C64084C3}"/>
    <cellStyle name="Millares [0] 5 3 2 4" xfId="3203" xr:uid="{036E4442-B5A5-4678-B587-082FFFD1D8BF}"/>
    <cellStyle name="Millares [0] 5 3 3" xfId="986" xr:uid="{33DFD641-5AA1-4FD2-9AE7-EDDCC6AAA17A}"/>
    <cellStyle name="Millares [0] 5 3 3 2" xfId="1406" xr:uid="{DEB49328-00B4-42F3-9F8E-597457E2DA9F}"/>
    <cellStyle name="Millares [0] 5 3 3 2 2" xfId="2590" xr:uid="{41B3A4DC-BA2F-4A4F-BE6D-207512BC5122}"/>
    <cellStyle name="Millares [0] 5 3 3 2 2 2" xfId="4956" xr:uid="{57D27A73-6C42-4B6B-8C09-D349DE661599}"/>
    <cellStyle name="Millares [0] 5 3 3 2 3" xfId="3773" xr:uid="{16F96144-61BB-4486-B175-4DF3A76CA801}"/>
    <cellStyle name="Millares [0] 5 3 3 3" xfId="2172" xr:uid="{46972098-8BCA-4949-A9C5-94F81CA991C7}"/>
    <cellStyle name="Millares [0] 5 3 3 3 2" xfId="4538" xr:uid="{636D3F1A-24F7-4468-B08A-A36EEC00DEF6}"/>
    <cellStyle name="Millares [0] 5 3 3 4" xfId="3355" xr:uid="{DC10B9F5-FFCB-4646-857E-8240682A0224}"/>
    <cellStyle name="Millares [0] 5 3 4" xfId="1196" xr:uid="{0B728CDF-FAB8-4817-B883-4A841AA3BF9B}"/>
    <cellStyle name="Millares [0] 5 3 4 2" xfId="2381" xr:uid="{1F04DFDC-CCE4-4520-870D-DB8857209165}"/>
    <cellStyle name="Millares [0] 5 3 4 2 2" xfId="4747" xr:uid="{9E2CDD7C-A304-45BC-BBE3-CE52095897CC}"/>
    <cellStyle name="Millares [0] 5 3 4 3" xfId="3564" xr:uid="{B8207CF4-075E-469E-B22A-92A66FEB2B4E}"/>
    <cellStyle name="Millares [0] 5 3 5" xfId="1789" xr:uid="{BB7E8C0A-3B8B-41B4-8319-E07433FDA162}"/>
    <cellStyle name="Millares [0] 5 3 5 2" xfId="4155" xr:uid="{2E65CD3C-3A56-4B29-8893-29405DD24A23}"/>
    <cellStyle name="Millares [0] 5 3 6" xfId="2972" xr:uid="{599B2AE7-6484-4161-8015-70E6332E250F}"/>
    <cellStyle name="Millares [0] 5 3 7" xfId="5323" xr:uid="{9C38CB2B-044C-4D01-ADFC-5D3E17A4E918}"/>
    <cellStyle name="Millares [0] 5 4" xfId="171" xr:uid="{56D6A743-D87D-4EAF-864B-80EB3EEB3F8C}"/>
    <cellStyle name="Millares [0] 5 4 2" xfId="862" xr:uid="{ADE88B59-8C67-495F-9DA2-D1406465B233}"/>
    <cellStyle name="Millares [0] 5 4 2 2" xfId="1666" xr:uid="{A35E0A66-EB66-451C-B610-09814BAA9347}"/>
    <cellStyle name="Millares [0] 5 4 2 2 2" xfId="2849" xr:uid="{19C1F6E2-B16E-4309-ACC7-1048275C0071}"/>
    <cellStyle name="Millares [0] 5 4 2 2 2 2" xfId="5215" xr:uid="{CCCD1C21-1090-4087-BD0B-2693145113E9}"/>
    <cellStyle name="Millares [0] 5 4 2 2 3" xfId="4032" xr:uid="{EDEEBF58-BD54-4E1C-91F6-2F1C3CCFD666}"/>
    <cellStyle name="Millares [0] 5 4 2 3" xfId="2048" xr:uid="{F7E129C4-4625-457C-8019-7ABB1CB6A488}"/>
    <cellStyle name="Millares [0] 5 4 2 3 2" xfId="4414" xr:uid="{EBD26ECB-024F-455A-AE47-6CBB6CD0E24C}"/>
    <cellStyle name="Millares [0] 5 4 2 4" xfId="3231" xr:uid="{D00287D1-C517-48A3-A4E8-01A64B3399D2}"/>
    <cellStyle name="Millares [0] 5 4 3" xfId="978" xr:uid="{F24714B8-9004-4AE7-AFE7-0AC36E8F2FA2}"/>
    <cellStyle name="Millares [0] 5 4 3 2" xfId="1398" xr:uid="{77C8C0FF-0AEC-468E-B879-6E4D54673753}"/>
    <cellStyle name="Millares [0] 5 4 3 2 2" xfId="2582" xr:uid="{BDDAF589-330C-4D31-87E9-43DFB59D90E6}"/>
    <cellStyle name="Millares [0] 5 4 3 2 2 2" xfId="4948" xr:uid="{F7968FCF-2F09-4B80-8DBA-1F54762DB6EB}"/>
    <cellStyle name="Millares [0] 5 4 3 2 3" xfId="3765" xr:uid="{F4EFDD63-4847-4A48-B853-6AB1E81DD738}"/>
    <cellStyle name="Millares [0] 5 4 3 3" xfId="2164" xr:uid="{90F925C7-D688-4C0C-A40F-24A69E41847C}"/>
    <cellStyle name="Millares [0] 5 4 3 3 2" xfId="4530" xr:uid="{8182638F-6707-47F1-AB72-DAF11A2DEB4D}"/>
    <cellStyle name="Millares [0] 5 4 3 4" xfId="3347" xr:uid="{A16F521A-E14B-448A-ABAF-7670A15CBBE0}"/>
    <cellStyle name="Millares [0] 5 4 4" xfId="1188" xr:uid="{59E343A2-55E6-4FE9-A3B7-5CF793DE28A6}"/>
    <cellStyle name="Millares [0] 5 4 4 2" xfId="2373" xr:uid="{8C496AD6-81E9-44F7-B8F3-12800380B466}"/>
    <cellStyle name="Millares [0] 5 4 4 2 2" xfId="4739" xr:uid="{4F524EC1-BAAE-48C5-848B-7040A40526A5}"/>
    <cellStyle name="Millares [0] 5 4 4 3" xfId="3556" xr:uid="{7F13F403-0618-450A-946B-C570588CB16A}"/>
    <cellStyle name="Millares [0] 5 4 5" xfId="1781" xr:uid="{F60A6C45-A6CF-48D9-A8A8-5C68DE2F7363}"/>
    <cellStyle name="Millares [0] 5 4 5 2" xfId="4147" xr:uid="{576349F9-4164-48E6-808D-8476251B8063}"/>
    <cellStyle name="Millares [0] 5 4 6" xfId="2964" xr:uid="{FCDBAB02-5A0A-4097-8C8C-D8A44A4ABFEC}"/>
    <cellStyle name="Millares [0] 5 4 7" xfId="5348" xr:uid="{03D7B958-58E1-4E53-B302-B128C2F10856}"/>
    <cellStyle name="Millares [0] 5 5" xfId="890" xr:uid="{05417115-9C45-46DE-B73E-DAB64CF18A16}"/>
    <cellStyle name="Millares [0] 5 5 2" xfId="1694" xr:uid="{19550391-761E-48EA-8A5B-A3C17500D81D}"/>
    <cellStyle name="Millares [0] 5 5 2 2" xfId="2877" xr:uid="{907EEDBD-9A2C-4ADC-AC24-1C29B230CA13}"/>
    <cellStyle name="Millares [0] 5 5 2 2 2" xfId="5243" xr:uid="{C3F83763-0468-4FCE-987D-D86C35FA3BDA}"/>
    <cellStyle name="Millares [0] 5 5 2 3" xfId="4060" xr:uid="{BE8AED9A-8565-46B9-B80C-77B4CE93F96D}"/>
    <cellStyle name="Millares [0] 5 5 3" xfId="2076" xr:uid="{20AD0F1A-CFB0-4D2D-B184-285AB23BBB14}"/>
    <cellStyle name="Millares [0] 5 5 3 2" xfId="4442" xr:uid="{E2A324CA-155B-4B64-B8D2-9C2CFD2FB28A}"/>
    <cellStyle name="Millares [0] 5 5 4" xfId="3259" xr:uid="{C8E2D89C-2AA9-493F-A012-D63B1D6217A1}"/>
    <cellStyle name="Millares [0] 5 5 5" xfId="5372" xr:uid="{3C706970-9234-4F44-99BD-12063313B164}"/>
    <cellStyle name="Millares [0] 5 6" xfId="778" xr:uid="{8DD78B08-7513-4F43-8ADB-BF2AD0096AC5}"/>
    <cellStyle name="Millares [0] 5 6 2" xfId="1582" xr:uid="{A97B5941-09F7-433A-B21E-13BCD0654D3B}"/>
    <cellStyle name="Millares [0] 5 6 2 2" xfId="2765" xr:uid="{78348263-108F-4B8B-A527-C06C8E5E676A}"/>
    <cellStyle name="Millares [0] 5 6 2 2 2" xfId="5131" xr:uid="{221D3F7F-3214-4225-ADC4-1266F430D8A7}"/>
    <cellStyle name="Millares [0] 5 6 2 3" xfId="3948" xr:uid="{2A1AF287-36A5-4E9D-9846-5CD7A1B0A4DB}"/>
    <cellStyle name="Millares [0] 5 6 3" xfId="1964" xr:uid="{BC3E8A9C-9070-4812-AEDC-645425DD993E}"/>
    <cellStyle name="Millares [0] 5 6 3 2" xfId="4330" xr:uid="{E3BCEB10-F613-450C-BE83-36A9129799A9}"/>
    <cellStyle name="Millares [0] 5 6 4" xfId="3147" xr:uid="{DE4D7548-C951-4771-989D-44D0E547785B}"/>
    <cellStyle name="Millares [0] 5 6 5" xfId="5397" xr:uid="{8082151D-F7C4-46B5-BB63-B6251E43030C}"/>
    <cellStyle name="Millares [0] 5 7" xfId="950" xr:uid="{92102C09-3F27-4729-892E-83F13B144E96}"/>
    <cellStyle name="Millares [0] 5 7 2" xfId="1370" xr:uid="{4730B90B-78BA-46A5-ACB7-72DEC1B8AD03}"/>
    <cellStyle name="Millares [0] 5 7 2 2" xfId="2554" xr:uid="{E7D6E235-5632-4D42-9B3F-D038C1647065}"/>
    <cellStyle name="Millares [0] 5 7 2 2 2" xfId="4920" xr:uid="{E07B75F2-73C9-4108-9618-FF370F8A1F63}"/>
    <cellStyle name="Millares [0] 5 7 2 3" xfId="3737" xr:uid="{222C6E72-4325-48E5-BC6B-76699403490A}"/>
    <cellStyle name="Millares [0] 5 7 3" xfId="2136" xr:uid="{07E71665-B322-4F5E-B98B-8D5BA89044AE}"/>
    <cellStyle name="Millares [0] 5 7 3 2" xfId="4502" xr:uid="{30429393-229E-4187-97AA-2866A331E9D2}"/>
    <cellStyle name="Millares [0] 5 7 4" xfId="3319" xr:uid="{B63ACA7E-6EE9-4423-81D8-3094D7A75A4E}"/>
    <cellStyle name="Millares [0] 5 7 5" xfId="5422" xr:uid="{464AF3AD-9C9A-478E-BD05-2520176FBBD9}"/>
    <cellStyle name="Millares [0] 5 8" xfId="1160" xr:uid="{0F1D4AA3-CA74-4E60-BD93-2D11CBDC2E97}"/>
    <cellStyle name="Millares [0] 5 8 2" xfId="2345" xr:uid="{5D004CB3-0962-4FC7-B484-CCA1147DB24B}"/>
    <cellStyle name="Millares [0] 5 8 2 2" xfId="4711" xr:uid="{05E460EC-300D-405A-96D8-44014EA414A2}"/>
    <cellStyle name="Millares [0] 5 8 3" xfId="3528" xr:uid="{1F33E49A-C79C-46B8-AD62-54535731125D}"/>
    <cellStyle name="Millares [0] 5 8 4" xfId="5448" xr:uid="{255EF972-AF46-4A76-AAF5-DAB0B93F1880}"/>
    <cellStyle name="Millares [0] 5 9" xfId="1753" xr:uid="{7C4181B4-E07A-4BC3-8FED-85FDC0FC28EF}"/>
    <cellStyle name="Millares [0] 5 9 2" xfId="4119" xr:uid="{4CE5128D-7524-46A0-8075-FB8258FF6B6B}"/>
    <cellStyle name="Millares [0] 5 9 3" xfId="5474" xr:uid="{2C50ED58-37A3-47A0-A0FB-2A73DDA6FCEA}"/>
    <cellStyle name="Millares [0] 6" xfId="140" xr:uid="{C71346D5-8A9E-4E5A-B318-400A299949EA}"/>
    <cellStyle name="Millares [0] 6 10" xfId="1758" xr:uid="{135C0AE7-D93A-4506-8CD9-28C398C771D1}"/>
    <cellStyle name="Millares [0] 6 10 2" xfId="4124" xr:uid="{E38AC773-8B92-461D-87A2-9EDA9CFF875C}"/>
    <cellStyle name="Millares [0] 6 11" xfId="2941" xr:uid="{BD972870-2827-4387-9C34-7005DB9CBD53}"/>
    <cellStyle name="Millares [0] 6 12" xfId="5304" xr:uid="{9BC0B400-8BAA-4742-A151-EDAFE30B24C8}"/>
    <cellStyle name="Millares [0] 6 2" xfId="222" xr:uid="{FE99CC80-3DEE-4C42-9179-03177617D921}"/>
    <cellStyle name="Millares [0] 6 2 2" xfId="499" xr:uid="{1BB8C702-1DBF-48DE-9B4F-DD1211DBD157}"/>
    <cellStyle name="Millares [0] 6 2 2 2" xfId="1072" xr:uid="{247B2CC6-554E-4D95-A994-E0E0D205D4A4}"/>
    <cellStyle name="Millares [0] 6 2 2 2 2" xfId="1492" xr:uid="{5E99E86D-A0DC-4555-A079-B671CE534FDF}"/>
    <cellStyle name="Millares [0] 6 2 2 2 2 2" xfId="2675" xr:uid="{11881AA5-F619-4059-BD4C-BD23F4984BD3}"/>
    <cellStyle name="Millares [0] 6 2 2 2 2 2 2" xfId="5041" xr:uid="{F340296D-78A2-4DF4-A9B6-796C745FB74F}"/>
    <cellStyle name="Millares [0] 6 2 2 2 2 3" xfId="3858" xr:uid="{441C26FF-A5C7-4688-B106-DDBBB89C0A38}"/>
    <cellStyle name="Millares [0] 6 2 2 2 3" xfId="2257" xr:uid="{AAF4CC81-3536-4F18-9496-25C3D2DC45B6}"/>
    <cellStyle name="Millares [0] 6 2 2 2 3 2" xfId="4623" xr:uid="{D141CD20-5061-4902-85FB-3DFC31EAEBA0}"/>
    <cellStyle name="Millares [0] 6 2 2 2 4" xfId="3440" xr:uid="{AC47A056-EDB6-4673-AA26-A2A701F3AC0D}"/>
    <cellStyle name="Millares [0] 6 2 2 3" xfId="1282" xr:uid="{F9400072-F42B-4B61-8BF5-AD11637B900E}"/>
    <cellStyle name="Millares [0] 6 2 2 3 2" xfId="2466" xr:uid="{1C93F89A-7668-44CB-9C07-D2CF7946AB78}"/>
    <cellStyle name="Millares [0] 6 2 2 3 2 2" xfId="4832" xr:uid="{B49B05FC-3DE4-4EA9-808F-1B19B021FBC2}"/>
    <cellStyle name="Millares [0] 6 2 2 3 3" xfId="3649" xr:uid="{56C243BE-BC79-4A02-A858-31B49BA4DFD9}"/>
    <cellStyle name="Millares [0] 6 2 2 4" xfId="1874" xr:uid="{10745639-45FD-4896-992E-6D7B92E37C34}"/>
    <cellStyle name="Millares [0] 6 2 2 4 2" xfId="4240" xr:uid="{1BA6C910-FAA3-4DFE-A3E0-C78F555C2FFB}"/>
    <cellStyle name="Millares [0] 6 2 2 5" xfId="3057" xr:uid="{BC86F8FC-F2E0-4514-A3D0-AA744A2E1C26}"/>
    <cellStyle name="Millares [0] 6 2 3" xfId="809" xr:uid="{D67330D3-EB31-45BB-BAFB-A683745D375B}"/>
    <cellStyle name="Millares [0] 6 2 3 2" xfId="1613" xr:uid="{1453C8C6-0E48-474A-818D-C3EE1E8828BF}"/>
    <cellStyle name="Millares [0] 6 2 3 2 2" xfId="2796" xr:uid="{4323C041-ADA6-483F-A86E-B827C1AC3C87}"/>
    <cellStyle name="Millares [0] 6 2 3 2 2 2" xfId="5162" xr:uid="{9AA454C7-AB77-45A5-ACE4-66916DA451FA}"/>
    <cellStyle name="Millares [0] 6 2 3 2 3" xfId="3979" xr:uid="{C38E8691-413A-405A-B09A-EC2852AF59AF}"/>
    <cellStyle name="Millares [0] 6 2 3 3" xfId="1995" xr:uid="{B45606AF-93AD-4296-93DB-B17BBCD66B04}"/>
    <cellStyle name="Millares [0] 6 2 3 3 2" xfId="4361" xr:uid="{4A08EB6A-7F13-4386-A71C-CD1DB7BDB2AF}"/>
    <cellStyle name="Millares [0] 6 2 3 4" xfId="3178" xr:uid="{CDB7C8DD-5056-4550-BFCF-2BEBAF43F632}"/>
    <cellStyle name="Millares [0] 6 2 4" xfId="1024" xr:uid="{88A082CF-3CA4-4F16-B9CF-D20058088E0B}"/>
    <cellStyle name="Millares [0] 6 2 4 2" xfId="1444" xr:uid="{6461781D-4225-42F4-B725-8ABABC87FF88}"/>
    <cellStyle name="Millares [0] 6 2 4 2 2" xfId="2628" xr:uid="{082942E3-E948-4EFC-9F6D-2033C81F81A2}"/>
    <cellStyle name="Millares [0] 6 2 4 2 2 2" xfId="4994" xr:uid="{138925F7-8C22-459D-806F-5A941729079D}"/>
    <cellStyle name="Millares [0] 6 2 4 2 3" xfId="3811" xr:uid="{A3D338D8-7D2C-49A0-B759-35BF93AE85C5}"/>
    <cellStyle name="Millares [0] 6 2 4 3" xfId="2210" xr:uid="{277CFA0A-2EA9-4F05-AC7D-CFCDFB33677D}"/>
    <cellStyle name="Millares [0] 6 2 4 3 2" xfId="4576" xr:uid="{990F3D29-EABD-45D7-BF93-33C4FF2DF0EF}"/>
    <cellStyle name="Millares [0] 6 2 4 4" xfId="3393" xr:uid="{5EF69F3C-2189-490F-8910-3B6EEF23DC88}"/>
    <cellStyle name="Millares [0] 6 2 5" xfId="1234" xr:uid="{FB7A4AF7-348A-43F4-915B-C61CB87063B9}"/>
    <cellStyle name="Millares [0] 6 2 5 2" xfId="2419" xr:uid="{83DCCA6B-64F8-4DBB-8962-7A1301CF59F9}"/>
    <cellStyle name="Millares [0] 6 2 5 2 2" xfId="4785" xr:uid="{85CEFB1A-2CB6-4C95-A386-5F03E575B768}"/>
    <cellStyle name="Millares [0] 6 2 5 3" xfId="3602" xr:uid="{80598621-3CC9-44C4-BF53-695C49D1507A}"/>
    <cellStyle name="Millares [0] 6 2 6" xfId="1827" xr:uid="{D16D5E54-84FA-422C-86C8-BD3EE0AA1A79}"/>
    <cellStyle name="Millares [0] 6 2 6 2" xfId="4193" xr:uid="{199CB892-AD57-492F-A0FE-1077620B37A6}"/>
    <cellStyle name="Millares [0] 6 2 7" xfId="3010" xr:uid="{E71AA883-7261-40BE-8947-9FE883D8D550}"/>
    <cellStyle name="Millares [0] 6 2 8" xfId="5330" xr:uid="{12F3FF57-5D14-4ED4-B201-B0CAB918738A}"/>
    <cellStyle name="Millares [0] 6 3" xfId="192" xr:uid="{1F229CF4-03E5-4898-9869-B985E4137869}"/>
    <cellStyle name="Millares [0] 6 3 2" xfId="837" xr:uid="{59BB8964-550D-4C20-BB20-4D3639959140}"/>
    <cellStyle name="Millares [0] 6 3 2 2" xfId="1641" xr:uid="{7DFAD8CE-34EB-4431-BC47-9CBB93D7107D}"/>
    <cellStyle name="Millares [0] 6 3 2 2 2" xfId="2824" xr:uid="{212808D5-5AA6-4B7C-8CB6-61818FB62EFA}"/>
    <cellStyle name="Millares [0] 6 3 2 2 2 2" xfId="5190" xr:uid="{C4CE4AB1-AA58-4604-B89A-185ABE8C9CB5}"/>
    <cellStyle name="Millares [0] 6 3 2 2 3" xfId="4007" xr:uid="{ED923F8B-3394-40F3-8E98-9F66DA5537BE}"/>
    <cellStyle name="Millares [0] 6 3 2 3" xfId="2023" xr:uid="{E21B7085-D2BB-4D35-8070-9B6DCF70C618}"/>
    <cellStyle name="Millares [0] 6 3 2 3 2" xfId="4389" xr:uid="{2EDE503D-7A55-4A3F-B9EE-2E825CAA5785}"/>
    <cellStyle name="Millares [0] 6 3 2 4" xfId="3206" xr:uid="{210A5864-A0A3-4F39-B83A-075291C98187}"/>
    <cellStyle name="Millares [0] 6 3 3" xfId="998" xr:uid="{285AD06B-B5F9-458D-AF96-64E610C5D91E}"/>
    <cellStyle name="Millares [0] 6 3 3 2" xfId="1418" xr:uid="{83E87481-E862-4BE5-97D8-E16088153A65}"/>
    <cellStyle name="Millares [0] 6 3 3 2 2" xfId="2602" xr:uid="{AB309893-5195-4805-ABF0-ACBB1232126B}"/>
    <cellStyle name="Millares [0] 6 3 3 2 2 2" xfId="4968" xr:uid="{3D5F8C05-FBBE-4194-9DE0-55DFE8AB12B1}"/>
    <cellStyle name="Millares [0] 6 3 3 2 3" xfId="3785" xr:uid="{7CE0069F-506D-4D24-9205-E8732C732A51}"/>
    <cellStyle name="Millares [0] 6 3 3 3" xfId="2184" xr:uid="{8608CB05-15CE-4A30-9274-C5E90604BEB6}"/>
    <cellStyle name="Millares [0] 6 3 3 3 2" xfId="4550" xr:uid="{2F06C145-9A4E-48D2-8D3A-620926B622FF}"/>
    <cellStyle name="Millares [0] 6 3 3 4" xfId="3367" xr:uid="{AB75E1DE-EB1A-4A3E-8876-F471809F5EEE}"/>
    <cellStyle name="Millares [0] 6 3 4" xfId="1208" xr:uid="{75C11C1F-8DDF-4B73-908A-4ABB13C16291}"/>
    <cellStyle name="Millares [0] 6 3 4 2" xfId="2393" xr:uid="{5F2B8636-E81D-45B3-A909-D901B573CF8F}"/>
    <cellStyle name="Millares [0] 6 3 4 2 2" xfId="4759" xr:uid="{022481B9-7B88-4B73-9312-C8CD2313884D}"/>
    <cellStyle name="Millares [0] 6 3 4 3" xfId="3576" xr:uid="{C38AE3C9-F125-488A-9D25-C688DDA84561}"/>
    <cellStyle name="Millares [0] 6 3 5" xfId="1801" xr:uid="{F72A1B64-93B9-47C0-B10C-F612748939DF}"/>
    <cellStyle name="Millares [0] 6 3 5 2" xfId="4167" xr:uid="{E0523ED5-CD61-4D80-B5A9-0936830687ED}"/>
    <cellStyle name="Millares [0] 6 3 6" xfId="2984" xr:uid="{B594BB2D-74DD-436E-A827-BFBE6235E01F}"/>
    <cellStyle name="Millares [0] 6 3 7" xfId="5355" xr:uid="{611D505A-F9D5-4A5A-B8FB-C89DF35843FA}"/>
    <cellStyle name="Millares [0] 6 4" xfId="176" xr:uid="{045E468C-100F-4482-B8AF-86317EEFA101}"/>
    <cellStyle name="Millares [0] 6 4 2" xfId="865" xr:uid="{5D54AF0D-C98D-480A-84E8-BB80284A9EB9}"/>
    <cellStyle name="Millares [0] 6 4 2 2" xfId="1669" xr:uid="{A779509F-744B-4E31-AB47-14B21CA554B7}"/>
    <cellStyle name="Millares [0] 6 4 2 2 2" xfId="2852" xr:uid="{4C3E7730-198F-4EE5-B508-15A742BBA5A0}"/>
    <cellStyle name="Millares [0] 6 4 2 2 2 2" xfId="5218" xr:uid="{5F9E00DA-2072-47CF-80C9-9092BAC6CFE1}"/>
    <cellStyle name="Millares [0] 6 4 2 2 3" xfId="4035" xr:uid="{A6BE414A-E7A7-4A12-970C-C81DF0AE79F3}"/>
    <cellStyle name="Millares [0] 6 4 2 3" xfId="2051" xr:uid="{ECEAD4BD-A030-4350-AD34-93069F47B83C}"/>
    <cellStyle name="Millares [0] 6 4 2 3 2" xfId="4417" xr:uid="{85E18DE6-E3CD-4351-85BC-F1B2B97B5328}"/>
    <cellStyle name="Millares [0] 6 4 2 4" xfId="3234" xr:uid="{6BBEE88A-C7E3-4B77-AE2C-DEE77D846232}"/>
    <cellStyle name="Millares [0] 6 4 3" xfId="983" xr:uid="{84B6C1AB-B954-42DD-858D-361046B3DBEA}"/>
    <cellStyle name="Millares [0] 6 4 3 2" xfId="1403" xr:uid="{7900B8F1-1614-493C-B63F-D477174C3CF7}"/>
    <cellStyle name="Millares [0] 6 4 3 2 2" xfId="2587" xr:uid="{15AED964-D391-4437-A659-AECB0A77EACA}"/>
    <cellStyle name="Millares [0] 6 4 3 2 2 2" xfId="4953" xr:uid="{D713ACA9-E0B6-4865-96B1-2CFC211C7DAB}"/>
    <cellStyle name="Millares [0] 6 4 3 2 3" xfId="3770" xr:uid="{B7367932-CCA3-4806-BEF1-3BC8BBA5BDC8}"/>
    <cellStyle name="Millares [0] 6 4 3 3" xfId="2169" xr:uid="{6D468A1B-FAA0-4F94-B0DA-FA7CA5E7BB6C}"/>
    <cellStyle name="Millares [0] 6 4 3 3 2" xfId="4535" xr:uid="{D91AE6A7-17E1-4634-A65F-759348766FB6}"/>
    <cellStyle name="Millares [0] 6 4 3 4" xfId="3352" xr:uid="{7C0B0735-E2A5-4ADC-ABC2-3B43CB9CA95A}"/>
    <cellStyle name="Millares [0] 6 4 4" xfId="1193" xr:uid="{E157C9E9-A391-44A3-BBC2-146C4BAFA175}"/>
    <cellStyle name="Millares [0] 6 4 4 2" xfId="2378" xr:uid="{58DDB138-2EA8-40DB-BE1D-2A192C01964F}"/>
    <cellStyle name="Millares [0] 6 4 4 2 2" xfId="4744" xr:uid="{4B19F6ED-5B20-46AC-95DE-FA7B8B0B5D0D}"/>
    <cellStyle name="Millares [0] 6 4 4 3" xfId="3561" xr:uid="{86B77C77-362C-4CDD-A443-C19F65BBB941}"/>
    <cellStyle name="Millares [0] 6 4 5" xfId="1786" xr:uid="{18F81AAE-58A4-4473-90E3-6B4EDC9D038B}"/>
    <cellStyle name="Millares [0] 6 4 5 2" xfId="4152" xr:uid="{ABAA93AA-CB7D-459B-B2BF-BCE5F01ABC89}"/>
    <cellStyle name="Millares [0] 6 4 6" xfId="2969" xr:uid="{0362932A-FADA-4636-9035-A523C1A2B8D8}"/>
    <cellStyle name="Millares [0] 6 4 7" xfId="5380" xr:uid="{AC7611E8-E6FF-4B51-A6DB-E61EF078CEB1}"/>
    <cellStyle name="Millares [0] 6 5" xfId="252" xr:uid="{2F1CF69E-D04A-4169-9FC1-79E1D896FA29}"/>
    <cellStyle name="Millares [0] 6 5 2" xfId="893" xr:uid="{8F77486C-EC4F-4485-96E9-FA889B4D5A0D}"/>
    <cellStyle name="Millares [0] 6 5 2 2" xfId="1697" xr:uid="{16DD67E0-FBA5-4B54-BC2D-9A0629D945F9}"/>
    <cellStyle name="Millares [0] 6 5 2 2 2" xfId="2880" xr:uid="{C990C6C2-1383-463F-8A07-761B0C291E07}"/>
    <cellStyle name="Millares [0] 6 5 2 2 2 2" xfId="5246" xr:uid="{3B544DA6-A100-4BC1-A6FC-4E32D3A0F576}"/>
    <cellStyle name="Millares [0] 6 5 2 2 3" xfId="4063" xr:uid="{BA79F63F-4C61-4F22-B349-E5F3A7831722}"/>
    <cellStyle name="Millares [0] 6 5 2 3" xfId="2079" xr:uid="{8AC161B3-032C-47A8-A4FF-8B3ACBFB4578}"/>
    <cellStyle name="Millares [0] 6 5 2 3 2" xfId="4445" xr:uid="{7945D8E6-36DA-4D1B-B7FD-CC4058EB4036}"/>
    <cellStyle name="Millares [0] 6 5 2 4" xfId="3262" xr:uid="{9F06AD58-D05E-4ABA-9D67-83EFC5898C90}"/>
    <cellStyle name="Millares [0] 6 5 3" xfId="1037" xr:uid="{14E0C52E-5D72-425B-BD7D-68C5177BD22B}"/>
    <cellStyle name="Millares [0] 6 5 3 2" xfId="1457" xr:uid="{FFEF794C-D09F-4CC4-AA27-B3165706BB5D}"/>
    <cellStyle name="Millares [0] 6 5 3 2 2" xfId="2640" xr:uid="{4C8FC74A-9CB0-4A9A-9BD4-9205771C8FE4}"/>
    <cellStyle name="Millares [0] 6 5 3 2 2 2" xfId="5006" xr:uid="{89F47D2D-0D87-455D-99E6-C4646D4CED7B}"/>
    <cellStyle name="Millares [0] 6 5 3 2 3" xfId="3823" xr:uid="{2EDB0BFB-920B-4821-ABC9-0BC0FC96350A}"/>
    <cellStyle name="Millares [0] 6 5 3 3" xfId="2222" xr:uid="{68C53D7F-A78D-49A5-B6A8-6FFED7838ED2}"/>
    <cellStyle name="Millares [0] 6 5 3 3 2" xfId="4588" xr:uid="{A4DF08D9-0DCC-4013-8CD1-C066B3A2E316}"/>
    <cellStyle name="Millares [0] 6 5 3 4" xfId="3405" xr:uid="{DA2A11FF-EA5C-4D84-89CF-0948676FB7EA}"/>
    <cellStyle name="Millares [0] 6 5 4" xfId="1247" xr:uid="{FF1D9DB5-F6F1-4E7F-BE00-614B0261C21F}"/>
    <cellStyle name="Millares [0] 6 5 4 2" xfId="2431" xr:uid="{6AC3A506-BCD2-45CA-9BF3-CDE83334467D}"/>
    <cellStyle name="Millares [0] 6 5 4 2 2" xfId="4797" xr:uid="{23630BBC-E190-42E5-B33E-83F113B47807}"/>
    <cellStyle name="Millares [0] 6 5 4 3" xfId="3614" xr:uid="{95BB2E46-4C19-441C-BF34-D5258C9A9C75}"/>
    <cellStyle name="Millares [0] 6 5 5" xfId="1839" xr:uid="{A0248DC8-1178-4781-A0FE-3E113939F628}"/>
    <cellStyle name="Millares [0] 6 5 5 2" xfId="4205" xr:uid="{7FF5B2E5-D28B-444F-A914-5BF9C9EE4B2C}"/>
    <cellStyle name="Millares [0] 6 5 6" xfId="3022" xr:uid="{84DC95D4-41E1-478E-9706-B2DDC4C2E298}"/>
    <cellStyle name="Millares [0] 6 5 7" xfId="5405" xr:uid="{CE75ADB2-5CD3-409C-B72A-C1B20CD2BE9B}"/>
    <cellStyle name="Millares [0] 6 6" xfId="743" xr:uid="{F9ED24B7-0D11-4A82-BAC2-9EE0DC0AC45A}"/>
    <cellStyle name="Millares [0] 6 6 2" xfId="1547" xr:uid="{E5D62BEE-9985-4D05-9825-0F25C16B595D}"/>
    <cellStyle name="Millares [0] 6 6 2 2" xfId="2730" xr:uid="{760C0EE8-99E1-459C-9C14-977F590720A9}"/>
    <cellStyle name="Millares [0] 6 6 2 2 2" xfId="5096" xr:uid="{644A730D-5A3B-42C5-B4B5-2BA2E5C09241}"/>
    <cellStyle name="Millares [0] 6 6 2 3" xfId="3913" xr:uid="{551F2F8F-0FEF-4085-925C-85944B31CC49}"/>
    <cellStyle name="Millares [0] 6 6 3" xfId="1929" xr:uid="{35D582E0-A176-49EE-B29B-7974DE32533D}"/>
    <cellStyle name="Millares [0] 6 6 3 2" xfId="4295" xr:uid="{ABC8133D-1E25-401A-BAFD-535EA47A3E99}"/>
    <cellStyle name="Millares [0] 6 6 4" xfId="3112" xr:uid="{53AB92F6-EA31-4FE6-A4D2-3EF0512463ED}"/>
    <cellStyle name="Millares [0] 6 6 5" xfId="5430" xr:uid="{4A7C8829-503E-49D7-955D-ED367210ED93}"/>
    <cellStyle name="Millares [0] 6 7" xfId="781" xr:uid="{EF5E6E2F-23E6-4F96-AAD9-1EA03F3C634C}"/>
    <cellStyle name="Millares [0] 6 7 2" xfId="1585" xr:uid="{43CFFC35-667E-4748-A062-2CA7D9AFB0CD}"/>
    <cellStyle name="Millares [0] 6 7 2 2" xfId="2768" xr:uid="{00470225-294F-476E-9229-0ACB2FC37D14}"/>
    <cellStyle name="Millares [0] 6 7 2 2 2" xfId="5134" xr:uid="{CD42BFD5-484B-42E7-9A3E-BC90F1E0E72B}"/>
    <cellStyle name="Millares [0] 6 7 2 3" xfId="3951" xr:uid="{D4EA1332-6FB3-483C-8EB0-20911E99BCB8}"/>
    <cellStyle name="Millares [0] 6 7 3" xfId="1967" xr:uid="{0A167E45-D7F9-4A18-984C-26721C97EC01}"/>
    <cellStyle name="Millares [0] 6 7 3 2" xfId="4333" xr:uid="{D413DE43-8A9C-4012-95C8-B5FB9C9DD51F}"/>
    <cellStyle name="Millares [0] 6 7 4" xfId="3150" xr:uid="{7684DCFE-3039-4910-A8A5-B9B29FB4C183}"/>
    <cellStyle name="Millares [0] 6 7 5" xfId="5456" xr:uid="{80E69F14-DD58-4DEA-B452-858ABE9F22FA}"/>
    <cellStyle name="Millares [0] 6 8" xfId="955" xr:uid="{FFAF7EFE-9F3C-4E16-A927-0930458B3923}"/>
    <cellStyle name="Millares [0] 6 8 2" xfId="1375" xr:uid="{06E49ADE-291C-4C4F-9590-179A2BB3E9B9}"/>
    <cellStyle name="Millares [0] 6 8 2 2" xfId="2559" xr:uid="{C1235A38-B2E8-4E3B-AD92-EE2C9A52F16E}"/>
    <cellStyle name="Millares [0] 6 8 2 2 2" xfId="4925" xr:uid="{C42EC9BA-B1C6-4BF4-928A-D1B1778AE779}"/>
    <cellStyle name="Millares [0] 6 8 2 3" xfId="3742" xr:uid="{395FE0DB-02EE-4348-8DA4-E2F4C0FFD3A1}"/>
    <cellStyle name="Millares [0] 6 8 3" xfId="2141" xr:uid="{5736A3D0-6A0B-4E1C-9BDE-C15C7F92D34E}"/>
    <cellStyle name="Millares [0] 6 8 3 2" xfId="4507" xr:uid="{E7962F40-FC42-4C29-8EC9-2EC7BA0F5DAB}"/>
    <cellStyle name="Millares [0] 6 8 4" xfId="3324" xr:uid="{421E7BC8-62AA-4D37-A5B0-4E376C002C80}"/>
    <cellStyle name="Millares [0] 6 8 5" xfId="5482" xr:uid="{F9E4B564-A064-4B51-81D7-2D8AF4178514}"/>
    <cellStyle name="Millares [0] 6 9" xfId="1165" xr:uid="{EC7E4EF9-67B6-46F9-A401-71223A15909D}"/>
    <cellStyle name="Millares [0] 6 9 2" xfId="2350" xr:uid="{0CBD11A5-8243-4EDC-BEDC-EB79AA87A523}"/>
    <cellStyle name="Millares [0] 6 9 2 2" xfId="4716" xr:uid="{84AAA384-3924-4E22-A4C5-FBC80BECF9A8}"/>
    <cellStyle name="Millares [0] 6 9 3" xfId="3533" xr:uid="{A50F8E64-AE27-4C3A-9507-32CCFB35D2EA}"/>
    <cellStyle name="Millares [0] 7" xfId="126" xr:uid="{863A199F-E28E-49CB-BE99-6AB098309454}"/>
    <cellStyle name="Millares [0] 7 2" xfId="523" xr:uid="{0280B259-0EDD-486F-BF4E-264D2077CC33}"/>
    <cellStyle name="Millares [0] 7 2 2" xfId="811" xr:uid="{F17696D7-F18D-460F-BECA-BEC10AB526A6}"/>
    <cellStyle name="Millares [0] 7 2 2 2" xfId="1615" xr:uid="{42687067-3AB6-41C0-9BD3-6D77400A2797}"/>
    <cellStyle name="Millares [0] 7 2 2 2 2" xfId="2798" xr:uid="{04036735-A46B-4B45-9851-5DB3D67372EE}"/>
    <cellStyle name="Millares [0] 7 2 2 2 2 2" xfId="5164" xr:uid="{3B28C63B-45AE-4AA8-B874-12A62F8476BF}"/>
    <cellStyle name="Millares [0] 7 2 2 2 3" xfId="3981" xr:uid="{BD15A963-FD84-4978-8C42-B4F4FE0132DF}"/>
    <cellStyle name="Millares [0] 7 2 2 3" xfId="1997" xr:uid="{30322411-1389-4833-B967-227D28FB44B1}"/>
    <cellStyle name="Millares [0] 7 2 2 3 2" xfId="4363" xr:uid="{BBA8E270-1217-42A0-9391-FDB505F7CDA5}"/>
    <cellStyle name="Millares [0] 7 2 2 4" xfId="3180" xr:uid="{3C032A66-5B11-4EED-983E-A785262B1481}"/>
    <cellStyle name="Millares [0] 7 2 3" xfId="1075" xr:uid="{8B1687BB-49EA-40DA-92E1-B03F50DB5FBF}"/>
    <cellStyle name="Millares [0] 7 2 3 2" xfId="1495" xr:uid="{CE74FE2B-193E-4F68-AA9A-44305F27F74E}"/>
    <cellStyle name="Millares [0] 7 2 3 2 2" xfId="2678" xr:uid="{BC735D1D-DF88-46DE-83C1-B77441B578E5}"/>
    <cellStyle name="Millares [0] 7 2 3 2 2 2" xfId="5044" xr:uid="{BBEAE9A4-8917-4165-81A1-046E59D5A15E}"/>
    <cellStyle name="Millares [0] 7 2 3 2 3" xfId="3861" xr:uid="{F75B381E-76AE-4B01-AEE1-02BF151FA05A}"/>
    <cellStyle name="Millares [0] 7 2 3 3" xfId="2260" xr:uid="{F4515A75-CF5C-4F80-B26C-706B0C6FC448}"/>
    <cellStyle name="Millares [0] 7 2 3 3 2" xfId="4626" xr:uid="{2DDC5780-9FA6-4BDC-99C9-A7068F49FC8F}"/>
    <cellStyle name="Millares [0] 7 2 3 4" xfId="3443" xr:uid="{725139B9-3387-4056-BDC7-11B178708F0A}"/>
    <cellStyle name="Millares [0] 7 2 4" xfId="1285" xr:uid="{FB64D3CD-851A-44E2-9AE6-4C9990335992}"/>
    <cellStyle name="Millares [0] 7 2 4 2" xfId="2469" xr:uid="{0DE71CA6-7017-423E-901B-E17D36A49D74}"/>
    <cellStyle name="Millares [0] 7 2 4 2 2" xfId="4835" xr:uid="{F63BAA38-C219-4AAC-8C1F-B507CFA4E627}"/>
    <cellStyle name="Millares [0] 7 2 4 3" xfId="3652" xr:uid="{AEDA92D5-2754-4C10-8A76-F6A4D4C3139A}"/>
    <cellStyle name="Millares [0] 7 2 5" xfId="1877" xr:uid="{AD256645-6321-47C1-B18A-28DB017F8E3A}"/>
    <cellStyle name="Millares [0] 7 2 5 2" xfId="4243" xr:uid="{404D9CDB-0A1C-4BFB-8EBB-32CF33BF1939}"/>
    <cellStyle name="Millares [0] 7 2 6" xfId="3060" xr:uid="{3773DC39-3A4A-433E-AA70-01988ADF4F13}"/>
    <cellStyle name="Millares [0] 7 3" xfId="276" xr:uid="{AC8419C3-6D0E-4E9E-9E09-E513B1B5AB54}"/>
    <cellStyle name="Millares [0] 7 3 2" xfId="839" xr:uid="{FC45E395-8493-4CE4-8D1E-5A2A6CBB356D}"/>
    <cellStyle name="Millares [0] 7 3 2 2" xfId="1643" xr:uid="{8003D592-7C41-4E6D-9AA1-26780750E6C9}"/>
    <cellStyle name="Millares [0] 7 3 2 2 2" xfId="2826" xr:uid="{22FD05D0-25B0-4622-9597-01346206B68A}"/>
    <cellStyle name="Millares [0] 7 3 2 2 2 2" xfId="5192" xr:uid="{EB0B6187-32FB-4989-ADD0-2E4236E982E1}"/>
    <cellStyle name="Millares [0] 7 3 2 2 3" xfId="4009" xr:uid="{02E159AC-A84C-47B9-92F7-7699F86F1132}"/>
    <cellStyle name="Millares [0] 7 3 2 3" xfId="2025" xr:uid="{48145D4C-7CC4-47FD-A0AF-35D67EAE2E5A}"/>
    <cellStyle name="Millares [0] 7 3 2 3 2" xfId="4391" xr:uid="{C50443B5-CDAE-4380-80F7-971635119D82}"/>
    <cellStyle name="Millares [0] 7 3 2 4" xfId="3208" xr:uid="{DDF7584E-104B-4340-9B3A-E0ADAF3BDF03}"/>
    <cellStyle name="Millares [0] 7 3 3" xfId="1040" xr:uid="{427BD831-F451-41E9-B4E6-0D4123512BC5}"/>
    <cellStyle name="Millares [0] 7 3 3 2" xfId="1460" xr:uid="{F1DEABA7-B0FD-4108-8DD9-737B8A226679}"/>
    <cellStyle name="Millares [0] 7 3 3 2 2" xfId="2643" xr:uid="{C85E9369-76DF-43A5-A065-45ACA8451E71}"/>
    <cellStyle name="Millares [0] 7 3 3 2 2 2" xfId="5009" xr:uid="{04959BC5-45BF-44EA-830E-08A2AFC01934}"/>
    <cellStyle name="Millares [0] 7 3 3 2 3" xfId="3826" xr:uid="{995CEB1C-DEC5-4DBC-9CE3-09DDBBF795CA}"/>
    <cellStyle name="Millares [0] 7 3 3 3" xfId="2225" xr:uid="{A732016C-4696-4C12-AC38-CE858CCD0377}"/>
    <cellStyle name="Millares [0] 7 3 3 3 2" xfId="4591" xr:uid="{8266DD8A-C910-4CBD-B24E-7016FC0C2FBE}"/>
    <cellStyle name="Millares [0] 7 3 3 4" xfId="3408" xr:uid="{A0529E29-509A-4948-B7C6-6C5A759BB9A2}"/>
    <cellStyle name="Millares [0] 7 3 4" xfId="1250" xr:uid="{58BFBD55-E12A-4D85-AE5C-C9440E9DA6DE}"/>
    <cellStyle name="Millares [0] 7 3 4 2" xfId="2434" xr:uid="{7B86F538-11EE-4839-A42D-7FEA7FCB3F6B}"/>
    <cellStyle name="Millares [0] 7 3 4 2 2" xfId="4800" xr:uid="{D1B5E002-1754-410E-873B-F1707A0CDABD}"/>
    <cellStyle name="Millares [0] 7 3 4 3" xfId="3617" xr:uid="{E2BFCA04-08B2-4D0F-93F6-1A2D15302D02}"/>
    <cellStyle name="Millares [0] 7 3 5" xfId="1842" xr:uid="{C3F1DFFD-CA59-4E50-932A-0C4C1348BCC7}"/>
    <cellStyle name="Millares [0] 7 3 5 2" xfId="4208" xr:uid="{46F0FF7B-96C9-4036-92AE-742D66012CD7}"/>
    <cellStyle name="Millares [0] 7 3 6" xfId="3025" xr:uid="{70323922-73EA-4933-90EC-CF392433999B}"/>
    <cellStyle name="Millares [0] 7 4" xfId="746" xr:uid="{D6440652-E0FF-4FAA-96D8-01C46D2B15EF}"/>
    <cellStyle name="Millares [0] 7 4 2" xfId="867" xr:uid="{9BA69ABB-C2B1-4805-939E-525F70628C89}"/>
    <cellStyle name="Millares [0] 7 4 2 2" xfId="1671" xr:uid="{31ADDC40-284B-4ED3-8270-A47A8393C55F}"/>
    <cellStyle name="Millares [0] 7 4 2 2 2" xfId="2854" xr:uid="{8FE0BBE9-0A13-4464-83B7-1A55EF5E6810}"/>
    <cellStyle name="Millares [0] 7 4 2 2 2 2" xfId="5220" xr:uid="{F48ECD6F-A5C7-4308-9759-7BF82A64F1D0}"/>
    <cellStyle name="Millares [0] 7 4 2 2 3" xfId="4037" xr:uid="{1B34D5D3-99D5-46FC-AA15-EA821F22EF1F}"/>
    <cellStyle name="Millares [0] 7 4 2 3" xfId="2053" xr:uid="{05984402-76B1-4FB4-A65E-AC98A831CFA5}"/>
    <cellStyle name="Millares [0] 7 4 2 3 2" xfId="4419" xr:uid="{E615E793-FAE3-4BE2-BC44-370D350A10BC}"/>
    <cellStyle name="Millares [0] 7 4 2 4" xfId="3236" xr:uid="{2AC07227-72DF-47E6-950B-41011AFAAD8B}"/>
    <cellStyle name="Millares [0] 7 4 3" xfId="1550" xr:uid="{245C5843-327F-4E0C-981E-F713E5D051DB}"/>
    <cellStyle name="Millares [0] 7 4 3 2" xfId="2733" xr:uid="{A13EFD24-A443-4E45-BC67-BE9C018C9679}"/>
    <cellStyle name="Millares [0] 7 4 3 2 2" xfId="5099" xr:uid="{5057FA22-A68F-4DA6-A849-E0F12F93B6E8}"/>
    <cellStyle name="Millares [0] 7 4 3 3" xfId="3916" xr:uid="{18841919-0853-45C8-83AA-D4193F256DFD}"/>
    <cellStyle name="Millares [0] 7 4 4" xfId="1932" xr:uid="{CAA5E9E5-6C69-477A-81B5-D0B9AA68A7B4}"/>
    <cellStyle name="Millares [0] 7 4 4 2" xfId="4298" xr:uid="{40F7080F-3266-46FA-99B6-F708FCCE582A}"/>
    <cellStyle name="Millares [0] 7 4 5" xfId="3115" xr:uid="{3BB1A8CE-1FE2-4C89-8EAB-386426FD53B9}"/>
    <cellStyle name="Millares [0] 7 5" xfId="895" xr:uid="{A3436656-51F7-4738-8C26-31EB639B50DF}"/>
    <cellStyle name="Millares [0] 7 5 2" xfId="1699" xr:uid="{953EC98B-F3F3-46AE-B374-72E32901EC5F}"/>
    <cellStyle name="Millares [0] 7 5 2 2" xfId="2882" xr:uid="{A51103A6-F7D5-43DA-9FAB-1CF85E4AD3E0}"/>
    <cellStyle name="Millares [0] 7 5 2 2 2" xfId="5248" xr:uid="{264E3868-DFE5-4537-B4D6-CF90C8B29534}"/>
    <cellStyle name="Millares [0] 7 5 2 3" xfId="4065" xr:uid="{63A9294E-DFFC-4AAA-A45D-E1DCFBBB1CF1}"/>
    <cellStyle name="Millares [0] 7 5 3" xfId="2081" xr:uid="{013FBACE-22CA-4DE3-BB4B-225E2EA9CF05}"/>
    <cellStyle name="Millares [0] 7 5 3 2" xfId="4447" xr:uid="{105D993C-D6E2-4FDE-AB47-EDF87D556175}"/>
    <cellStyle name="Millares [0] 7 5 4" xfId="3264" xr:uid="{58535198-42F8-40E9-A4DE-88DA20EBE876}"/>
    <cellStyle name="Millares [0] 7 6" xfId="783" xr:uid="{A35A119C-C491-4EC9-BE46-9EF86E67C8A3}"/>
    <cellStyle name="Millares [0] 7 6 2" xfId="1587" xr:uid="{2CA25BA3-4371-4B5D-BD9D-73982129F3C1}"/>
    <cellStyle name="Millares [0] 7 6 2 2" xfId="2770" xr:uid="{BA79B659-6371-4A23-8378-57A4C6327782}"/>
    <cellStyle name="Millares [0] 7 6 2 2 2" xfId="5136" xr:uid="{B60C435A-33A8-4502-8EAC-9C2F7044C04C}"/>
    <cellStyle name="Millares [0] 7 6 2 3" xfId="3953" xr:uid="{8A7827A5-3E1A-4EBE-9FE2-68A2D432237B}"/>
    <cellStyle name="Millares [0] 7 6 3" xfId="1969" xr:uid="{E65208D0-D06E-4B15-9558-E26FD541519E}"/>
    <cellStyle name="Millares [0] 7 6 3 2" xfId="4335" xr:uid="{1864CAF4-6CA4-4EFC-BD2F-DD4E20B112B4}"/>
    <cellStyle name="Millares [0] 7 6 4" xfId="3152" xr:uid="{01F583A1-923D-4004-BC7C-FBA3A621FE6B}"/>
    <cellStyle name="Millares [0] 7 7" xfId="5279" xr:uid="{819F1023-6169-48D5-81BA-04C8AF115241}"/>
    <cellStyle name="Millares [0] 8" xfId="198" xr:uid="{E073E802-4471-4B7A-9602-ED5949E0391E}"/>
    <cellStyle name="Millares [0] 8 10" xfId="2989" xr:uid="{9A692E6A-5DEF-40D8-91F4-297E3F29F4C1}"/>
    <cellStyle name="Millares [0] 8 11" xfId="5315" xr:uid="{A095A845-A124-475F-9921-B4E1E9D5D8F3}"/>
    <cellStyle name="Millares [0] 8 2" xfId="551" xr:uid="{65DFE99A-B288-4172-B0E2-24732A141296}"/>
    <cellStyle name="Millares [0] 8 2 2" xfId="815" xr:uid="{FEA34F98-27CE-4A4B-B48C-5B1B75F40335}"/>
    <cellStyle name="Millares [0] 8 2 2 2" xfId="1619" xr:uid="{69E7B383-1BF4-4794-8F30-7FAC1F24A793}"/>
    <cellStyle name="Millares [0] 8 2 2 2 2" xfId="2802" xr:uid="{92243BBE-FD2C-441F-B346-64B174B45BD3}"/>
    <cellStyle name="Millares [0] 8 2 2 2 2 2" xfId="5168" xr:uid="{B0CF1AB5-3A7F-4C23-9C0E-74C19FCC7D1C}"/>
    <cellStyle name="Millares [0] 8 2 2 2 3" xfId="3985" xr:uid="{EA097083-E44C-489A-92C3-C1DAC0ED3721}"/>
    <cellStyle name="Millares [0] 8 2 2 3" xfId="2001" xr:uid="{52D405E6-F875-4C43-808D-B5DE38F2EA62}"/>
    <cellStyle name="Millares [0] 8 2 2 3 2" xfId="4367" xr:uid="{DE613FA6-BC41-4381-BF9C-E9DFB50E8555}"/>
    <cellStyle name="Millares [0] 8 2 2 4" xfId="3184" xr:uid="{88702D83-F370-407F-AC8C-C2AFA47037C4}"/>
    <cellStyle name="Millares [0] 8 2 3" xfId="1081" xr:uid="{C40AEE9F-D952-48AC-8C07-258958E85DEC}"/>
    <cellStyle name="Millares [0] 8 2 3 2" xfId="1501" xr:uid="{E942BFF5-180F-4959-ABA9-41867B7DEC3D}"/>
    <cellStyle name="Millares [0] 8 2 3 2 2" xfId="2684" xr:uid="{43C64792-4122-4A0E-994A-B42B63684044}"/>
    <cellStyle name="Millares [0] 8 2 3 2 2 2" xfId="5050" xr:uid="{8FAC4D1F-7DA1-4D20-9AD9-EC04CBE45B46}"/>
    <cellStyle name="Millares [0] 8 2 3 2 3" xfId="3867" xr:uid="{577CC696-380F-4621-B52C-B1892087FF02}"/>
    <cellStyle name="Millares [0] 8 2 3 3" xfId="2266" xr:uid="{6E0A0AD8-81D8-4C85-B8F9-56E3129466A8}"/>
    <cellStyle name="Millares [0] 8 2 3 3 2" xfId="4632" xr:uid="{6C196B8E-3341-4B81-8B7D-F429AB83AEB6}"/>
    <cellStyle name="Millares [0] 8 2 3 4" xfId="3449" xr:uid="{C95B2F6B-F0C9-4756-9B12-126278DB082D}"/>
    <cellStyle name="Millares [0] 8 2 4" xfId="1291" xr:uid="{B1A6A5E5-69FF-4F89-B947-5E024AFB8B3A}"/>
    <cellStyle name="Millares [0] 8 2 4 2" xfId="2475" xr:uid="{AEE9ED77-3335-4C1C-AF8D-592587985A64}"/>
    <cellStyle name="Millares [0] 8 2 4 2 2" xfId="4841" xr:uid="{D64094ED-9F19-4137-A49A-98EBFBF47BC4}"/>
    <cellStyle name="Millares [0] 8 2 4 3" xfId="3658" xr:uid="{D11D05FE-D5BB-42DD-8C3D-76D54946ED34}"/>
    <cellStyle name="Millares [0] 8 2 5" xfId="1883" xr:uid="{BE59AD01-23C9-400E-907C-D807B914AD2E}"/>
    <cellStyle name="Millares [0] 8 2 5 2" xfId="4249" xr:uid="{BEA7C5F9-1BD6-4744-B96F-5F6BFA3303BE}"/>
    <cellStyle name="Millares [0] 8 2 6" xfId="3066" xr:uid="{C23FB715-31DE-41DE-9468-C415728DF526}"/>
    <cellStyle name="Millares [0] 8 3" xfId="303" xr:uid="{01F7E2DD-8718-4BAE-A5DA-AAB7DF0541BF}"/>
    <cellStyle name="Millares [0] 8 3 2" xfId="843" xr:uid="{2400DC8D-8B4B-40AE-AFC4-CD91591350D9}"/>
    <cellStyle name="Millares [0] 8 3 2 2" xfId="1647" xr:uid="{3B9D147C-6678-493E-BFDB-8655389E2065}"/>
    <cellStyle name="Millares [0] 8 3 2 2 2" xfId="2830" xr:uid="{5B4316CB-ED07-47FC-A0FC-1CA0F1FA5335}"/>
    <cellStyle name="Millares [0] 8 3 2 2 2 2" xfId="5196" xr:uid="{3063933D-8F75-42EB-93F1-A499063D6AC5}"/>
    <cellStyle name="Millares [0] 8 3 2 2 3" xfId="4013" xr:uid="{84DD37A7-595A-49D1-A080-162F26A0BF99}"/>
    <cellStyle name="Millares [0] 8 3 2 3" xfId="2029" xr:uid="{22215B36-9531-4D34-9082-BD40324EBDB5}"/>
    <cellStyle name="Millares [0] 8 3 2 3 2" xfId="4395" xr:uid="{E8DCF626-37FF-4521-88A3-DC0032FA04B1}"/>
    <cellStyle name="Millares [0] 8 3 2 4" xfId="3212" xr:uid="{FF35B7F7-C859-4290-9BD2-2AAEC1924F51}"/>
    <cellStyle name="Millares [0] 8 3 3" xfId="1046" xr:uid="{DF1FAF26-06CC-4425-96F1-C8740F412A83}"/>
    <cellStyle name="Millares [0] 8 3 3 2" xfId="1466" xr:uid="{FA02CBB4-2837-4888-BEF9-52D784BC6754}"/>
    <cellStyle name="Millares [0] 8 3 3 2 2" xfId="2649" xr:uid="{D46A9780-91C9-4D4E-BC1A-71944CE69561}"/>
    <cellStyle name="Millares [0] 8 3 3 2 2 2" xfId="5015" xr:uid="{DE9FB04A-96D5-459D-B300-3AA366E51EB8}"/>
    <cellStyle name="Millares [0] 8 3 3 2 3" xfId="3832" xr:uid="{2662A8A3-15B8-4570-B711-168102EB8292}"/>
    <cellStyle name="Millares [0] 8 3 3 3" xfId="2231" xr:uid="{987F172F-4900-4A66-8A34-1809ED3EA277}"/>
    <cellStyle name="Millares [0] 8 3 3 3 2" xfId="4597" xr:uid="{1DFFDE12-C270-4797-84A3-006150FF273C}"/>
    <cellStyle name="Millares [0] 8 3 3 4" xfId="3414" xr:uid="{E7044103-7C40-4E10-98BB-738EB23C9D5C}"/>
    <cellStyle name="Millares [0] 8 3 4" xfId="1256" xr:uid="{32F5A95D-E501-4F13-8C2F-F13334AEB4DA}"/>
    <cellStyle name="Millares [0] 8 3 4 2" xfId="2440" xr:uid="{4D27F017-F250-483F-AA85-C3829127CB34}"/>
    <cellStyle name="Millares [0] 8 3 4 2 2" xfId="4806" xr:uid="{EA7587D7-8DE7-472B-A7CB-6CA447478D80}"/>
    <cellStyle name="Millares [0] 8 3 4 3" xfId="3623" xr:uid="{2836FB12-994B-4C52-B138-B782551C206E}"/>
    <cellStyle name="Millares [0] 8 3 5" xfId="1848" xr:uid="{48314279-32A2-4063-8DB3-C7A74D132BD3}"/>
    <cellStyle name="Millares [0] 8 3 5 2" xfId="4214" xr:uid="{6AE4B610-B26C-4901-B6A1-9379E5B9B9A7}"/>
    <cellStyle name="Millares [0] 8 3 6" xfId="3031" xr:uid="{55109D9B-266E-4B8D-8CBC-1462F2479C53}"/>
    <cellStyle name="Millares [0] 8 4" xfId="752" xr:uid="{08BC6295-6E3C-445A-95DB-A724F1F46DF7}"/>
    <cellStyle name="Millares [0] 8 4 2" xfId="871" xr:uid="{90B41DD8-3B04-487E-9BA8-566B54D944D4}"/>
    <cellStyle name="Millares [0] 8 4 2 2" xfId="1675" xr:uid="{836C1517-F103-4754-AA2B-F0312751D287}"/>
    <cellStyle name="Millares [0] 8 4 2 2 2" xfId="2858" xr:uid="{40815D1B-9257-483B-A940-3611A9C3BDE5}"/>
    <cellStyle name="Millares [0] 8 4 2 2 2 2" xfId="5224" xr:uid="{727935AD-39D3-4813-B016-2CCAA3B2859A}"/>
    <cellStyle name="Millares [0] 8 4 2 2 3" xfId="4041" xr:uid="{45419F06-9013-47C9-BA1B-63536D0FF881}"/>
    <cellStyle name="Millares [0] 8 4 2 3" xfId="2057" xr:uid="{096913F5-0CE9-483F-AF43-0F647DBC02D4}"/>
    <cellStyle name="Millares [0] 8 4 2 3 2" xfId="4423" xr:uid="{07B6833E-4BBB-4A67-9D74-18A21E4C3B19}"/>
    <cellStyle name="Millares [0] 8 4 2 4" xfId="3240" xr:uid="{892406AC-896A-4855-8B65-17DCBB1A91C6}"/>
    <cellStyle name="Millares [0] 8 4 3" xfId="1556" xr:uid="{D47CA45E-9A6B-4AE8-8BE6-EB4CA525E6F9}"/>
    <cellStyle name="Millares [0] 8 4 3 2" xfId="2739" xr:uid="{4AD2A833-DBA1-4A16-9ED4-07A9DB18213B}"/>
    <cellStyle name="Millares [0] 8 4 3 2 2" xfId="5105" xr:uid="{9157BD23-A134-47B7-B417-E693A8730C0E}"/>
    <cellStyle name="Millares [0] 8 4 3 3" xfId="3922" xr:uid="{30AB58C1-BE58-4B50-AD54-44210803BC70}"/>
    <cellStyle name="Millares [0] 8 4 4" xfId="1938" xr:uid="{4D73B62E-7C93-441D-BC24-71F4996E4622}"/>
    <cellStyle name="Millares [0] 8 4 4 2" xfId="4304" xr:uid="{53D3E33C-9785-4445-9266-BB5EE232631B}"/>
    <cellStyle name="Millares [0] 8 4 5" xfId="3121" xr:uid="{7256849C-90FD-441B-A1D7-8CC7B752AFB1}"/>
    <cellStyle name="Millares [0] 8 5" xfId="899" xr:uid="{335F4F23-15C5-4742-989D-1DE696A70EA0}"/>
    <cellStyle name="Millares [0] 8 5 2" xfId="1703" xr:uid="{3EFF552B-083B-434D-AED0-B052475FE5D8}"/>
    <cellStyle name="Millares [0] 8 5 2 2" xfId="2886" xr:uid="{2492E8AC-5766-40BE-A505-C48FDB82DF03}"/>
    <cellStyle name="Millares [0] 8 5 2 2 2" xfId="5252" xr:uid="{2AB14860-C7A4-4784-8F6E-F0A7EE21BB5B}"/>
    <cellStyle name="Millares [0] 8 5 2 3" xfId="4069" xr:uid="{AA12342A-5F98-4CD6-A05D-59678E1E7A68}"/>
    <cellStyle name="Millares [0] 8 5 3" xfId="2085" xr:uid="{AEDC918C-125F-4061-B4A3-5DFBE853EE87}"/>
    <cellStyle name="Millares [0] 8 5 3 2" xfId="4451" xr:uid="{8577E944-1807-491C-B5AD-D8B2EB38F572}"/>
    <cellStyle name="Millares [0] 8 5 4" xfId="3268" xr:uid="{4F92AA68-6754-4F0F-B973-C25D75EEF881}"/>
    <cellStyle name="Millares [0] 8 6" xfId="787" xr:uid="{7FB1C34C-9D9D-4611-84FA-A6DC4B6AF55B}"/>
    <cellStyle name="Millares [0] 8 6 2" xfId="1591" xr:uid="{8E29618F-A928-42D9-8EE8-4827343E3B4B}"/>
    <cellStyle name="Millares [0] 8 6 2 2" xfId="2774" xr:uid="{813847DC-2D27-4576-8340-D46182DECA13}"/>
    <cellStyle name="Millares [0] 8 6 2 2 2" xfId="5140" xr:uid="{D800CB62-EEE0-45B1-B2AC-88A08F5C4E00}"/>
    <cellStyle name="Millares [0] 8 6 2 3" xfId="3957" xr:uid="{3118D908-98C1-4A10-9624-EF3181646658}"/>
    <cellStyle name="Millares [0] 8 6 3" xfId="1973" xr:uid="{5D764700-0276-4133-8366-07F664DD6003}"/>
    <cellStyle name="Millares [0] 8 6 3 2" xfId="4339" xr:uid="{240FD4CA-9116-40B5-B04D-631997828EAA}"/>
    <cellStyle name="Millares [0] 8 6 4" xfId="3156" xr:uid="{5E37E707-7ADB-45FE-8FE2-CFD7F1F7A34B}"/>
    <cellStyle name="Millares [0] 8 7" xfId="1003" xr:uid="{D24F4D8D-7FF8-4632-A455-70927F17A4FD}"/>
    <cellStyle name="Millares [0] 8 7 2" xfId="1423" xr:uid="{A141B480-E2F9-428D-B8D3-7A1E38D0A273}"/>
    <cellStyle name="Millares [0] 8 7 2 2" xfId="2607" xr:uid="{746426FB-0A06-4874-BE99-5235670C8BF6}"/>
    <cellStyle name="Millares [0] 8 7 2 2 2" xfId="4973" xr:uid="{66C1A8C9-4BF3-47A9-A51D-7C7301B9016C}"/>
    <cellStyle name="Millares [0] 8 7 2 3" xfId="3790" xr:uid="{84893AE9-8704-4FA3-8288-78D18A38EDA6}"/>
    <cellStyle name="Millares [0] 8 7 3" xfId="2189" xr:uid="{A9C08E86-DBCE-4BE4-84F4-DD60E4CCC9D8}"/>
    <cellStyle name="Millares [0] 8 7 3 2" xfId="4555" xr:uid="{3B983A8D-22E6-4FEC-B024-273FD9527543}"/>
    <cellStyle name="Millares [0] 8 7 4" xfId="3372" xr:uid="{A7FFB408-7041-482B-9776-E53D9F364C6E}"/>
    <cellStyle name="Millares [0] 8 8" xfId="1213" xr:uid="{83965D06-200D-4686-872B-317077FE1817}"/>
    <cellStyle name="Millares [0] 8 8 2" xfId="2398" xr:uid="{CA308887-A761-4C39-9666-9A01F8D0BCE2}"/>
    <cellStyle name="Millares [0] 8 8 2 2" xfId="4764" xr:uid="{C688B2F2-2B08-49E7-A940-21C6903EB2AB}"/>
    <cellStyle name="Millares [0] 8 8 3" xfId="3581" xr:uid="{7804E029-F1AD-4A65-81C6-0C4695234BFC}"/>
    <cellStyle name="Millares [0] 8 9" xfId="1806" xr:uid="{6032AFF2-5797-4251-9B59-53F2BB154053}"/>
    <cellStyle name="Millares [0] 8 9 2" xfId="4172" xr:uid="{C3099159-7D84-40D5-A848-9E0C143CCBEE}"/>
    <cellStyle name="Millares [0] 9" xfId="154" xr:uid="{64FB11A1-55D4-4CE5-9DCB-5551E88679B4}"/>
    <cellStyle name="Millares [0] 9 10" xfId="2947" xr:uid="{1B75C439-0D52-4980-97D9-04081FAF1BE3}"/>
    <cellStyle name="Millares [0] 9 11" xfId="5341" xr:uid="{5A093F0D-23FE-490B-9B5A-609DECAC1847}"/>
    <cellStyle name="Millares [0] 9 2" xfId="579" xr:uid="{830C6004-B92B-4D02-800A-0BCE5FD0F7A5}"/>
    <cellStyle name="Millares [0] 9 2 2" xfId="817" xr:uid="{EEA47F27-4B2B-400E-8749-2DA58CEB53AB}"/>
    <cellStyle name="Millares [0] 9 2 2 2" xfId="1621" xr:uid="{615E5306-A13C-4427-94F2-D08A07046671}"/>
    <cellStyle name="Millares [0] 9 2 2 2 2" xfId="2804" xr:uid="{FB828EBC-6C47-46A3-827E-A83FED37D0C6}"/>
    <cellStyle name="Millares [0] 9 2 2 2 2 2" xfId="5170" xr:uid="{EC515831-430E-44B0-A3DB-9C41E2E50423}"/>
    <cellStyle name="Millares [0] 9 2 2 2 3" xfId="3987" xr:uid="{B3B116A6-A2FE-4C4D-9A36-ABD1670695D1}"/>
    <cellStyle name="Millares [0] 9 2 2 3" xfId="2003" xr:uid="{D90A4E0E-1570-4DB8-B200-BB022D4FB7DA}"/>
    <cellStyle name="Millares [0] 9 2 2 3 2" xfId="4369" xr:uid="{D2695AB8-D046-4F97-9AFF-571BB0507760}"/>
    <cellStyle name="Millares [0] 9 2 2 4" xfId="3186" xr:uid="{D3213BBA-754D-4B13-9661-68D101D70CE0}"/>
    <cellStyle name="Millares [0] 9 2 3" xfId="1087" xr:uid="{441098ED-75F9-4E49-A8E8-462AFE533BF2}"/>
    <cellStyle name="Millares [0] 9 2 3 2" xfId="1507" xr:uid="{4517BAD9-6C2E-4411-BB43-D0EC0B807694}"/>
    <cellStyle name="Millares [0] 9 2 3 2 2" xfId="2690" xr:uid="{72959C2D-EEEA-4ECA-8609-FE02C0B5528C}"/>
    <cellStyle name="Millares [0] 9 2 3 2 2 2" xfId="5056" xr:uid="{CE8888E3-A901-450B-90F8-F92B7CF37CDB}"/>
    <cellStyle name="Millares [0] 9 2 3 2 3" xfId="3873" xr:uid="{14E87EAB-18D7-41ED-8AA9-692390815FFC}"/>
    <cellStyle name="Millares [0] 9 2 3 3" xfId="2272" xr:uid="{DF2E8374-B14E-48A5-8D2A-0EE27822E1D0}"/>
    <cellStyle name="Millares [0] 9 2 3 3 2" xfId="4638" xr:uid="{0430A639-B1FA-48B1-A66A-32C9789DB24E}"/>
    <cellStyle name="Millares [0] 9 2 3 4" xfId="3455" xr:uid="{8103852E-EF9B-4D4D-A8D6-664CD0E6203C}"/>
    <cellStyle name="Millares [0] 9 2 4" xfId="1297" xr:uid="{4C1137B6-B18A-45D5-9B9A-9F7ECF21512B}"/>
    <cellStyle name="Millares [0] 9 2 4 2" xfId="2481" xr:uid="{BCB909B2-35AA-4133-9EAA-D674EF5B8952}"/>
    <cellStyle name="Millares [0] 9 2 4 2 2" xfId="4847" xr:uid="{16BE39CB-A0B5-4387-843D-1EFB1710F6BE}"/>
    <cellStyle name="Millares [0] 9 2 4 3" xfId="3664" xr:uid="{20991EE2-09D6-4C0F-9F0D-F86D98688F96}"/>
    <cellStyle name="Millares [0] 9 2 5" xfId="1889" xr:uid="{B8AB2982-12B1-4686-9647-00CCAD9E30FF}"/>
    <cellStyle name="Millares [0] 9 2 5 2" xfId="4255" xr:uid="{C12027EC-D01D-4782-9880-1BA3A915A670}"/>
    <cellStyle name="Millares [0] 9 2 6" xfId="3072" xr:uid="{CA721BC7-B63B-456F-94D7-743545EF8E91}"/>
    <cellStyle name="Millares [0] 9 3" xfId="330" xr:uid="{0471E3DF-9BE1-4FC5-BE35-A63D23A4AA4E}"/>
    <cellStyle name="Millares [0] 9 3 2" xfId="845" xr:uid="{4ABD9AE8-C732-4375-8FD4-E56CC19CAA9A}"/>
    <cellStyle name="Millares [0] 9 3 2 2" xfId="1649" xr:uid="{22D21B7B-6CDA-4A75-8958-0E0D3C20C6F6}"/>
    <cellStyle name="Millares [0] 9 3 2 2 2" xfId="2832" xr:uid="{7FFF4726-0C7A-45F7-9EA1-EB294BE45D6D}"/>
    <cellStyle name="Millares [0] 9 3 2 2 2 2" xfId="5198" xr:uid="{97A4971C-5078-43F8-A538-E351D644F89E}"/>
    <cellStyle name="Millares [0] 9 3 2 2 3" xfId="4015" xr:uid="{AA498909-8E9D-46B7-B730-FB427324A96E}"/>
    <cellStyle name="Millares [0] 9 3 2 3" xfId="2031" xr:uid="{52D4D2A3-AE2C-408C-BEDF-EFC6D675F578}"/>
    <cellStyle name="Millares [0] 9 3 2 3 2" xfId="4397" xr:uid="{EC1C4158-FF18-4642-8FA1-04A96000EEDA}"/>
    <cellStyle name="Millares [0] 9 3 2 4" xfId="3214" xr:uid="{7D7392F6-3528-45D4-B1B2-41ACF121AB8B}"/>
    <cellStyle name="Millares [0] 9 3 3" xfId="1052" xr:uid="{D259D3DC-7806-4813-9D2E-D86174671DEE}"/>
    <cellStyle name="Millares [0] 9 3 3 2" xfId="1472" xr:uid="{A9004CAF-53F9-4824-88C5-DE612052F4A4}"/>
    <cellStyle name="Millares [0] 9 3 3 2 2" xfId="2655" xr:uid="{87F14BAE-8F7B-4280-8FC5-5BD85BE642F5}"/>
    <cellStyle name="Millares [0] 9 3 3 2 2 2" xfId="5021" xr:uid="{84A6822D-E37D-4EFD-AB21-CF8FF6744B3E}"/>
    <cellStyle name="Millares [0] 9 3 3 2 3" xfId="3838" xr:uid="{B5BCCC6E-F536-45BB-B0E9-5C144E7EF50B}"/>
    <cellStyle name="Millares [0] 9 3 3 3" xfId="2237" xr:uid="{BD82F7B3-7AD3-4E74-B30E-9CEB6F42933E}"/>
    <cellStyle name="Millares [0] 9 3 3 3 2" xfId="4603" xr:uid="{39CA2082-C8A1-4E13-B6F9-274294FD2B0A}"/>
    <cellStyle name="Millares [0] 9 3 3 4" xfId="3420" xr:uid="{BE10E3CA-A19F-4B10-B58F-E419DB436CDF}"/>
    <cellStyle name="Millares [0] 9 3 4" xfId="1262" xr:uid="{00EE2297-E558-4114-919C-70B41AC87074}"/>
    <cellStyle name="Millares [0] 9 3 4 2" xfId="2446" xr:uid="{A2780FDF-5FC5-41F7-BC65-B45D3ACFF615}"/>
    <cellStyle name="Millares [0] 9 3 4 2 2" xfId="4812" xr:uid="{0BEDADB9-4F9C-4317-942E-FEAC21264C68}"/>
    <cellStyle name="Millares [0] 9 3 4 3" xfId="3629" xr:uid="{4B6BCB98-164D-4EF1-9774-574E7F9C4E56}"/>
    <cellStyle name="Millares [0] 9 3 5" xfId="1854" xr:uid="{DFCE678B-D823-44EC-B9C6-9DD33254F2EE}"/>
    <cellStyle name="Millares [0] 9 3 5 2" xfId="4220" xr:uid="{C2A41B54-699E-442E-A0C5-3FD4186251A4}"/>
    <cellStyle name="Millares [0] 9 3 6" xfId="3037" xr:uid="{12CC8038-361F-4C4B-BEF1-52870BB00C6A}"/>
    <cellStyle name="Millares [0] 9 4" xfId="758" xr:uid="{F56D6190-4966-4002-882E-C70AC06E0052}"/>
    <cellStyle name="Millares [0] 9 4 2" xfId="873" xr:uid="{768A8553-E5BC-4D2E-BF93-4FA499625FE6}"/>
    <cellStyle name="Millares [0] 9 4 2 2" xfId="1677" xr:uid="{7D586827-5B1A-41E4-BCFF-B67006AD017C}"/>
    <cellStyle name="Millares [0] 9 4 2 2 2" xfId="2860" xr:uid="{ECB01D9C-CA1E-49FA-AFE4-56809A8CC253}"/>
    <cellStyle name="Millares [0] 9 4 2 2 2 2" xfId="5226" xr:uid="{640B29B3-3E3C-41D1-B525-3C47789B79AA}"/>
    <cellStyle name="Millares [0] 9 4 2 2 3" xfId="4043" xr:uid="{7F780442-F077-4395-82C6-2E82471BA9AE}"/>
    <cellStyle name="Millares [0] 9 4 2 3" xfId="2059" xr:uid="{A561723A-2C83-4BE6-A199-7FC41540583A}"/>
    <cellStyle name="Millares [0] 9 4 2 3 2" xfId="4425" xr:uid="{13FFC0FA-2A68-4F19-A358-D20042AE896B}"/>
    <cellStyle name="Millares [0] 9 4 2 4" xfId="3242" xr:uid="{27337DC8-72B6-47A4-9EA0-E5A03169C753}"/>
    <cellStyle name="Millares [0] 9 4 3" xfId="1562" xr:uid="{98EE2A34-1D6E-499A-AE2A-581868F9D598}"/>
    <cellStyle name="Millares [0] 9 4 3 2" xfId="2745" xr:uid="{7527B1F6-E3DF-4E7C-A964-B491D01274B0}"/>
    <cellStyle name="Millares [0] 9 4 3 2 2" xfId="5111" xr:uid="{26486B92-AAE8-4827-A9BC-7C6BFF517895}"/>
    <cellStyle name="Millares [0] 9 4 3 3" xfId="3928" xr:uid="{8DABA12C-8F49-40B2-B424-0251FEE1CF32}"/>
    <cellStyle name="Millares [0] 9 4 4" xfId="1944" xr:uid="{F021916B-FCD5-4A70-B7EB-BE0322BA621F}"/>
    <cellStyle name="Millares [0] 9 4 4 2" xfId="4310" xr:uid="{7BD5A174-5DC8-4ABB-AD6C-96091D6136DD}"/>
    <cellStyle name="Millares [0] 9 4 5" xfId="3127" xr:uid="{D3681739-C6F2-4BDD-B37E-D6EE321E0A42}"/>
    <cellStyle name="Millares [0] 9 5" xfId="901" xr:uid="{BEEBB31F-1AE5-4B6C-BDF3-CC6F9891FDAD}"/>
    <cellStyle name="Millares [0] 9 5 2" xfId="1705" xr:uid="{2154B80E-FDDE-44A4-8A41-04FA9ECB2C6D}"/>
    <cellStyle name="Millares [0] 9 5 2 2" xfId="2888" xr:uid="{CBA9AC6D-B153-4FC8-A0C2-79B13D6B41F0}"/>
    <cellStyle name="Millares [0] 9 5 2 2 2" xfId="5254" xr:uid="{E0258E5F-1A03-4499-8ACB-4DB235B84E1F}"/>
    <cellStyle name="Millares [0] 9 5 2 3" xfId="4071" xr:uid="{F60B83A7-6225-4FE3-A129-CBF49D921DA7}"/>
    <cellStyle name="Millares [0] 9 5 3" xfId="2087" xr:uid="{7B4A7826-BF82-4DD1-902F-DB5E9293ABDF}"/>
    <cellStyle name="Millares [0] 9 5 3 2" xfId="4453" xr:uid="{22997AA5-055A-4A92-948C-40AF551E7C7B}"/>
    <cellStyle name="Millares [0] 9 5 4" xfId="3270" xr:uid="{68F63158-2461-4B56-8520-CD5E38EA5E34}"/>
    <cellStyle name="Millares [0] 9 6" xfId="789" xr:uid="{D4A362FD-F97D-42D7-8C8F-383DA8DA7D20}"/>
    <cellStyle name="Millares [0] 9 6 2" xfId="1593" xr:uid="{1099112C-4BC1-40B8-8923-6FCFAC03F5A2}"/>
    <cellStyle name="Millares [0] 9 6 2 2" xfId="2776" xr:uid="{A7CDC5EE-7042-47BE-AC64-80BFFA8742FA}"/>
    <cellStyle name="Millares [0] 9 6 2 2 2" xfId="5142" xr:uid="{235DC14F-9E68-4E44-AA7F-D95D50675FA3}"/>
    <cellStyle name="Millares [0] 9 6 2 3" xfId="3959" xr:uid="{151B152B-A2B2-46D4-B14A-3A3301C25860}"/>
    <cellStyle name="Millares [0] 9 6 3" xfId="1975" xr:uid="{C43B407C-4BCF-45BE-A6B6-E1560050DB95}"/>
    <cellStyle name="Millares [0] 9 6 3 2" xfId="4341" xr:uid="{B58FE1B6-FB98-4FCB-BFD9-033A2CB9D504}"/>
    <cellStyle name="Millares [0] 9 6 4" xfId="3158" xr:uid="{833D7415-5045-4181-897E-0647420C7469}"/>
    <cellStyle name="Millares [0] 9 7" xfId="961" xr:uid="{31959A30-8645-4EF8-B651-1E6ADDF77C6E}"/>
    <cellStyle name="Millares [0] 9 7 2" xfId="1381" xr:uid="{8FEE75D0-F5D4-41DB-9DAD-7F6CA557F2F2}"/>
    <cellStyle name="Millares [0] 9 7 2 2" xfId="2565" xr:uid="{FC7001FC-A928-4E8F-AE4A-1358A73A50D8}"/>
    <cellStyle name="Millares [0] 9 7 2 2 2" xfId="4931" xr:uid="{3E3AB3B4-3524-4550-87C3-0045E35A67F2}"/>
    <cellStyle name="Millares [0] 9 7 2 3" xfId="3748" xr:uid="{F8B0CC04-9838-4536-A638-A59012B43502}"/>
    <cellStyle name="Millares [0] 9 7 3" xfId="2147" xr:uid="{C69E9E2A-9DAB-4047-9FAF-42D20FC585C4}"/>
    <cellStyle name="Millares [0] 9 7 3 2" xfId="4513" xr:uid="{CB599143-3B20-4C29-9004-C44985734B13}"/>
    <cellStyle name="Millares [0] 9 7 4" xfId="3330" xr:uid="{FCA072F0-F219-441C-A87B-12A43F8B077A}"/>
    <cellStyle name="Millares [0] 9 8" xfId="1171" xr:uid="{A9822ECF-2B87-45CC-BD36-C1F515CEDF8D}"/>
    <cellStyle name="Millares [0] 9 8 2" xfId="2356" xr:uid="{EA462F26-1523-4A75-A121-433BDDDD1963}"/>
    <cellStyle name="Millares [0] 9 8 2 2" xfId="4722" xr:uid="{0B3F90A5-7084-4197-AA8D-28FA123CEEEA}"/>
    <cellStyle name="Millares [0] 9 8 3" xfId="3539" xr:uid="{6EE9A5DC-F0BE-46DB-9971-A3A378409F5E}"/>
    <cellStyle name="Millares [0] 9 9" xfId="1764" xr:uid="{074B4369-1269-465C-97B6-55A4D6FD7ED6}"/>
    <cellStyle name="Millares [0] 9 9 2" xfId="4130" xr:uid="{0253BD9B-BB7B-4B0F-B958-F3EBD48B1D45}"/>
    <cellStyle name="Millares 10" xfId="123" xr:uid="{B5C8FB15-81D6-4729-853B-BE6A91C3AE3E}"/>
    <cellStyle name="Millares 10 2" xfId="143" xr:uid="{D27EBD3D-E0E8-41F1-B426-26DDDEBB320D}"/>
    <cellStyle name="Millares 10 2 2" xfId="623" xr:uid="{B6F40729-686B-406F-8D45-6C027135C7B8}"/>
    <cellStyle name="Millares 10 3" xfId="377" xr:uid="{4AB20F39-48D0-44D7-BC73-E9C722718E82}"/>
    <cellStyle name="Millares 10 4" xfId="706" xr:uid="{405FFEDF-012F-4A31-B866-1797D583A916}"/>
    <cellStyle name="Millares 10 4 2" xfId="1101" xr:uid="{AF0B7D7D-4B34-497D-924F-35C50EF0EFA8}"/>
    <cellStyle name="Millares 10 4 2 2" xfId="1521" xr:uid="{3FCC3792-BD90-4E64-BB24-BDAA04434B16}"/>
    <cellStyle name="Millares 10 4 2 2 2" xfId="2704" xr:uid="{B0076C93-236C-4FB0-8ADE-58E7ABF09E76}"/>
    <cellStyle name="Millares 10 4 2 2 2 2" xfId="5070" xr:uid="{88F72999-0F16-4FFF-AE44-4A3FC6BFA10D}"/>
    <cellStyle name="Millares 10 4 2 2 3" xfId="3887" xr:uid="{B10D9968-9136-47DB-9260-DBB8371910C4}"/>
    <cellStyle name="Millares 10 4 2 3" xfId="2286" xr:uid="{64AC419A-365C-4DDC-B441-047DC30A2DF0}"/>
    <cellStyle name="Millares 10 4 2 3 2" xfId="4652" xr:uid="{5414259D-BD26-4A3B-8330-81F4A2F7B972}"/>
    <cellStyle name="Millares 10 4 2 4" xfId="3469" xr:uid="{426A3595-F833-4AAC-A54F-E4041C75BBE3}"/>
    <cellStyle name="Millares 10 4 3" xfId="1311" xr:uid="{F8E8F970-155C-4831-8CF7-A7E4ED1D91D2}"/>
    <cellStyle name="Millares 10 4 3 2" xfId="2495" xr:uid="{1CF84C4E-8AED-4055-8DCF-4A859F0D2331}"/>
    <cellStyle name="Millares 10 4 3 2 2" xfId="4861" xr:uid="{56D9D57D-7F37-4847-8ABA-9ED23F7866F4}"/>
    <cellStyle name="Millares 10 4 3 3" xfId="3678" xr:uid="{A372228E-CC57-4C50-92AC-5E435A44FD77}"/>
    <cellStyle name="Millares 10 4 4" xfId="1903" xr:uid="{B5DA1F9E-54B5-4F27-8164-9FB0DC4ECB81}"/>
    <cellStyle name="Millares 10 4 4 2" xfId="4269" xr:uid="{5087BC17-D037-4596-95EF-1C23AEB6F4C5}"/>
    <cellStyle name="Millares 10 4 5" xfId="3086" xr:uid="{657B77BF-C416-4E48-A1C5-04EDFC20BA5D}"/>
    <cellStyle name="Millares 11" xfId="149" xr:uid="{480CB95B-AB67-4A56-A5C2-D258294178EA}"/>
    <cellStyle name="Millares 11 2" xfId="223" xr:uid="{7EC95D47-2EAB-4B2F-AFBA-E3ED6D0ED457}"/>
    <cellStyle name="Millares 11 2 2" xfId="649" xr:uid="{F4F3AC53-9F2B-4640-AA4E-B9A0BDBD337D}"/>
    <cellStyle name="Millares 11 2 3" xfId="1025" xr:uid="{CC3968D8-B25F-4006-9268-A11B6F709763}"/>
    <cellStyle name="Millares 11 2 3 2" xfId="1445" xr:uid="{DA4D331C-8A10-4F62-B24C-0E299F3699B6}"/>
    <cellStyle name="Millares 11 2 3 2 2" xfId="2629" xr:uid="{DA88F010-A1F8-4A13-AF82-0ED19D684207}"/>
    <cellStyle name="Millares 11 2 3 2 2 2" xfId="4995" xr:uid="{C96046FD-C9D1-44BA-80FC-743F30B676C7}"/>
    <cellStyle name="Millares 11 2 3 2 3" xfId="3812" xr:uid="{D23A19CC-7AF4-4D80-A12F-E9D33CE1AA82}"/>
    <cellStyle name="Millares 11 2 3 3" xfId="2211" xr:uid="{1CD73315-B040-41C3-959D-2520B0A39C70}"/>
    <cellStyle name="Millares 11 2 3 3 2" xfId="4577" xr:uid="{BBC4C94A-FC1E-42FE-9F68-1FD535F64A57}"/>
    <cellStyle name="Millares 11 2 3 4" xfId="3394" xr:uid="{FDA9A4AE-7510-4698-ADE4-9F3DC5FE2F4F}"/>
    <cellStyle name="Millares 11 2 4" xfId="1235" xr:uid="{5B86DB24-C76E-439E-B9A9-BA16B0BE17DF}"/>
    <cellStyle name="Millares 11 2 4 2" xfId="2420" xr:uid="{987A6B0C-EE91-41A6-A22C-6055874E57C3}"/>
    <cellStyle name="Millares 11 2 4 2 2" xfId="4786" xr:uid="{0170F78F-18D9-436E-9256-2A85C881ACB3}"/>
    <cellStyle name="Millares 11 2 4 3" xfId="3603" xr:uid="{8015D4BF-468E-4334-B732-A175077CDEA2}"/>
    <cellStyle name="Millares 11 2 5" xfId="1828" xr:uid="{35B700BA-5F33-419A-BBE3-A896A19D1205}"/>
    <cellStyle name="Millares 11 2 5 2" xfId="4194" xr:uid="{A56F6A3E-E225-4E80-BD9A-520A1E6875B1}"/>
    <cellStyle name="Millares 11 2 6" xfId="3011" xr:uid="{3A0FAEAC-7378-42ED-B35A-87712CA967CC}"/>
    <cellStyle name="Millares 11 3" xfId="177" xr:uid="{411B36E8-AA45-4475-826A-543C5979F40E}"/>
    <cellStyle name="Millares 11 3 2" xfId="984" xr:uid="{B9F043BA-41FE-4123-9232-52E0E80858E4}"/>
    <cellStyle name="Millares 11 3 2 2" xfId="1404" xr:uid="{6A18AD2E-C91C-4FE2-B1BB-4B7C9C13FA0D}"/>
    <cellStyle name="Millares 11 3 2 2 2" xfId="2588" xr:uid="{53614078-DE06-4D60-BAE8-5843083C7E1C}"/>
    <cellStyle name="Millares 11 3 2 2 2 2" xfId="4954" xr:uid="{7EBE35F7-46FA-4EA0-A129-83A3593B7799}"/>
    <cellStyle name="Millares 11 3 2 2 3" xfId="3771" xr:uid="{4109FABE-BFF6-4CA6-9819-11BDD760C0CB}"/>
    <cellStyle name="Millares 11 3 2 3" xfId="2170" xr:uid="{D88B312C-F781-40CD-B35C-093FD400A447}"/>
    <cellStyle name="Millares 11 3 2 3 2" xfId="4536" xr:uid="{684E4874-303E-4033-970E-7501AC47A0E6}"/>
    <cellStyle name="Millares 11 3 2 4" xfId="3353" xr:uid="{378FBE76-87C1-4DE2-88D0-8F7CF6528E99}"/>
    <cellStyle name="Millares 11 3 3" xfId="1194" xr:uid="{FCC3BD36-ABB2-496B-AE81-8BAA74B1B274}"/>
    <cellStyle name="Millares 11 3 3 2" xfId="2379" xr:uid="{0BB2F3C0-7EE8-46C7-884B-A7BA56388773}"/>
    <cellStyle name="Millares 11 3 3 2 2" xfId="4745" xr:uid="{92DA3B3A-1A53-4E37-BA96-A459228B6C8E}"/>
    <cellStyle name="Millares 11 3 3 3" xfId="3562" xr:uid="{EF1C0DC2-7B18-4CF2-94B6-D5A8B343CC5C}"/>
    <cellStyle name="Millares 11 3 4" xfId="1787" xr:uid="{19878CFC-1EF9-4EDF-96CA-DC2255490628}"/>
    <cellStyle name="Millares 11 3 4 2" xfId="4153" xr:uid="{F4FE2775-EFBE-4562-B8D9-96FF36A195EB}"/>
    <cellStyle name="Millares 11 3 5" xfId="2970" xr:uid="{A625583D-C8CE-46A5-A36F-32D5E617D8E4}"/>
    <cellStyle name="Millares 11 4" xfId="402" xr:uid="{C6403BF4-5C9A-4FAA-8AC0-8566A1D5E71E}"/>
    <cellStyle name="Millares 11 5" xfId="714" xr:uid="{6BE5494A-CAB6-473E-A9FD-2681BB217F99}"/>
    <cellStyle name="Millares 11 5 2" xfId="1107" xr:uid="{195C6FF3-C387-4B76-9D94-834837F0D370}"/>
    <cellStyle name="Millares 11 5 2 2" xfId="1527" xr:uid="{5F1C99CE-C1A4-42C5-BECE-488B284AC8FD}"/>
    <cellStyle name="Millares 11 5 2 2 2" xfId="2710" xr:uid="{C8651C1D-C534-471B-B08E-A6BEAF44EEA6}"/>
    <cellStyle name="Millares 11 5 2 2 2 2" xfId="5076" xr:uid="{AF0121C9-168F-4A83-A91F-372AB7049790}"/>
    <cellStyle name="Millares 11 5 2 2 3" xfId="3893" xr:uid="{50A4129F-3F81-4DC1-8A73-F63A13113A3B}"/>
    <cellStyle name="Millares 11 5 2 3" xfId="2292" xr:uid="{95804875-09B5-47E9-AF71-E29365AEDBEB}"/>
    <cellStyle name="Millares 11 5 2 3 2" xfId="4658" xr:uid="{B2DDA220-5C22-4BE3-A909-7298DB795C4F}"/>
    <cellStyle name="Millares 11 5 2 4" xfId="3475" xr:uid="{EC14309C-E510-4FB7-BDCC-59B2264693C1}"/>
    <cellStyle name="Millares 11 5 3" xfId="1317" xr:uid="{AD6B6F5A-C874-40D8-89CA-DBDBCA0A7CE5}"/>
    <cellStyle name="Millares 11 5 3 2" xfId="2501" xr:uid="{790C30A8-50EF-4B41-8A18-CB61D20A7F24}"/>
    <cellStyle name="Millares 11 5 3 2 2" xfId="4867" xr:uid="{B8181E92-7511-4946-8C8C-64C5C2517C8F}"/>
    <cellStyle name="Millares 11 5 3 3" xfId="3684" xr:uid="{9C0BC8DB-E8B1-45B9-9AC2-A1AB2DF865B9}"/>
    <cellStyle name="Millares 11 5 4" xfId="1909" xr:uid="{79048BB8-FC6C-47A1-B4D0-1D96DA336B36}"/>
    <cellStyle name="Millares 11 5 4 2" xfId="4275" xr:uid="{56920548-B7C8-4950-8103-F4A1C2220BF0}"/>
    <cellStyle name="Millares 11 5 5" xfId="3092" xr:uid="{F3DF2758-1CBC-4899-946A-B3D6B4404B7C}"/>
    <cellStyle name="Millares 11 6" xfId="956" xr:uid="{A9766E4E-C59D-4CEA-AE16-29FEEE3D1CC3}"/>
    <cellStyle name="Millares 11 6 2" xfId="1376" xr:uid="{08030878-4CC4-4C9A-B41A-F2BD83F1A582}"/>
    <cellStyle name="Millares 11 6 2 2" xfId="2560" xr:uid="{48F75830-CB79-4F73-84C7-7CEEEE441E07}"/>
    <cellStyle name="Millares 11 6 2 2 2" xfId="4926" xr:uid="{9BC7D088-EB10-4243-BE39-0F2730C0E8DE}"/>
    <cellStyle name="Millares 11 6 2 3" xfId="3743" xr:uid="{98074E3E-6B78-4909-B347-2EE822683F77}"/>
    <cellStyle name="Millares 11 6 3" xfId="2142" xr:uid="{F4E3D985-A854-4DD9-B4F3-19AFCD3D308E}"/>
    <cellStyle name="Millares 11 6 3 2" xfId="4508" xr:uid="{B19D1627-55E7-426A-AD2B-F4122A270E76}"/>
    <cellStyle name="Millares 11 6 4" xfId="3325" xr:uid="{7826724D-0155-4AC1-9C78-2C414670080E}"/>
    <cellStyle name="Millares 11 7" xfId="1166" xr:uid="{4F98B230-D0B1-4DDC-8712-35E1EC27EC24}"/>
    <cellStyle name="Millares 11 7 2" xfId="2351" xr:uid="{624164E3-3E1C-44EE-B756-1010205D3E60}"/>
    <cellStyle name="Millares 11 7 2 2" xfId="4717" xr:uid="{3F7AB302-83D3-4661-BE75-CDAA09C68769}"/>
    <cellStyle name="Millares 11 7 3" xfId="3534" xr:uid="{FB41A061-89C1-4FDE-8C3F-0B577201EFE3}"/>
    <cellStyle name="Millares 11 8" xfId="1759" xr:uid="{A3494A53-89B3-4684-97A2-CB6345DC8E61}"/>
    <cellStyle name="Millares 11 8 2" xfId="4125" xr:uid="{439C89FE-40FA-4A49-8893-12F35F417F0E}"/>
    <cellStyle name="Millares 11 9" xfId="2942" xr:uid="{EF250791-2FC1-4F48-9E66-B9171C93A0FD}"/>
    <cellStyle name="Millares 12" xfId="124" xr:uid="{2ED0BD92-8325-43DB-BC62-D3C40AEC65D5}"/>
    <cellStyle name="Millares 12 2" xfId="652" xr:uid="{0C4A83FD-1C8A-4FCE-A0B1-8EF995FCD959}"/>
    <cellStyle name="Millares 12 3" xfId="405" xr:uid="{0B073FE8-E2CA-4D15-A9D3-B97FD9FD266B}"/>
    <cellStyle name="Millares 12 4" xfId="709" xr:uid="{6A6DC538-64DE-4109-A4D2-53ABC70E4A4C}"/>
    <cellStyle name="Millares 12 4 2" xfId="1103" xr:uid="{AA84CC24-4BA6-4935-800F-75D684C3719A}"/>
    <cellStyle name="Millares 12 4 2 2" xfId="1523" xr:uid="{D85DC229-82C1-499D-945A-760D822F8601}"/>
    <cellStyle name="Millares 12 4 2 2 2" xfId="2706" xr:uid="{F85D926B-B4F6-4110-8AF4-B2874C67C677}"/>
    <cellStyle name="Millares 12 4 2 2 2 2" xfId="5072" xr:uid="{8D1B092A-C9B9-47CA-B3DC-2DBC787B31DB}"/>
    <cellStyle name="Millares 12 4 2 2 3" xfId="3889" xr:uid="{67B7086D-FA64-49AF-914E-721D371A512E}"/>
    <cellStyle name="Millares 12 4 2 3" xfId="2288" xr:uid="{2AC0A62D-04C1-4DC4-AB49-9158DBA042B8}"/>
    <cellStyle name="Millares 12 4 2 3 2" xfId="4654" xr:uid="{39982D9C-74AD-4660-B439-DD03F7F6FCB8}"/>
    <cellStyle name="Millares 12 4 2 4" xfId="3471" xr:uid="{ECE71BFD-2E1B-4CF3-83F0-0ED097F6335C}"/>
    <cellStyle name="Millares 12 4 3" xfId="1313" xr:uid="{CA2CD829-6790-4D2B-AA48-E6CE0C5F0C8A}"/>
    <cellStyle name="Millares 12 4 3 2" xfId="2497" xr:uid="{542A3497-C403-49FB-ACE7-5BE603EB1810}"/>
    <cellStyle name="Millares 12 4 3 2 2" xfId="4863" xr:uid="{BBA1A4BD-7BDC-44CF-BCA0-AA2CC6748DAC}"/>
    <cellStyle name="Millares 12 4 3 3" xfId="3680" xr:uid="{EA07992C-6245-42FF-8673-CFABB12D24B2}"/>
    <cellStyle name="Millares 12 4 4" xfId="1905" xr:uid="{333C484F-27C4-45AA-A378-7685C5B6A9B8}"/>
    <cellStyle name="Millares 12 4 4 2" xfId="4271" xr:uid="{B0BFC829-6CD4-48D4-B9F9-50B539DC5B73}"/>
    <cellStyle name="Millares 12 4 5" xfId="3088" xr:uid="{C88A82FA-B64F-4E5A-ADAA-1F3BEEA9DD5A}"/>
    <cellStyle name="Millares 13" xfId="194" xr:uid="{CB49CCE0-56CF-4270-98C5-090BC947110E}"/>
    <cellStyle name="Millares 13 2" xfId="628" xr:uid="{7F455364-7BDF-4055-884E-DD3129680DF7}"/>
    <cellStyle name="Millares 13 3" xfId="381" xr:uid="{82A372FA-2DF3-422B-ABBE-1B2E795A3BB3}"/>
    <cellStyle name="Millares 13 4" xfId="731" xr:uid="{D1033C59-45A2-4869-87A7-1E56C6817A81}"/>
    <cellStyle name="Millares 13 4 2" xfId="1118" xr:uid="{30C9DE07-E7B8-472C-8766-5C525EED82DE}"/>
    <cellStyle name="Millares 13 4 2 2" xfId="1538" xr:uid="{5491FC84-1FC3-411B-9C17-B993869C1741}"/>
    <cellStyle name="Millares 13 4 2 2 2" xfId="2721" xr:uid="{3C1509AA-C0C7-4F65-AA18-B7EB76CD499C}"/>
    <cellStyle name="Millares 13 4 2 2 2 2" xfId="5087" xr:uid="{146DFC06-FEDA-48EF-B9B7-750FCEDAAB7B}"/>
    <cellStyle name="Millares 13 4 2 2 3" xfId="3904" xr:uid="{D13EC70C-A4BD-4D6E-9CF9-2C4C79BBBC1B}"/>
    <cellStyle name="Millares 13 4 2 3" xfId="2303" xr:uid="{091EC344-9882-44CF-BDFE-F7F44FB34C84}"/>
    <cellStyle name="Millares 13 4 2 3 2" xfId="4669" xr:uid="{27556BF9-9CE2-4263-984E-D48237846458}"/>
    <cellStyle name="Millares 13 4 2 4" xfId="3486" xr:uid="{A6052617-4A5D-41D1-BE91-BD5112D43269}"/>
    <cellStyle name="Millares 13 4 3" xfId="1328" xr:uid="{C98BA301-F819-48AC-B639-EC90412EFEE3}"/>
    <cellStyle name="Millares 13 4 3 2" xfId="2512" xr:uid="{CE0948D3-1254-4EFF-BAD8-1B9C2191A5E9}"/>
    <cellStyle name="Millares 13 4 3 2 2" xfId="4878" xr:uid="{032A61CD-87DD-4133-84C0-327882046BCF}"/>
    <cellStyle name="Millares 13 4 3 3" xfId="3695" xr:uid="{B01A7428-F0F7-4A44-8BBF-2ECF4B611D31}"/>
    <cellStyle name="Millares 13 4 4" xfId="1920" xr:uid="{1C749B97-114A-419C-B07A-C2DE3B9896B2}"/>
    <cellStyle name="Millares 13 4 4 2" xfId="4286" xr:uid="{39EFFC6A-1C7E-4307-95B4-70D03C89E13A}"/>
    <cellStyle name="Millares 13 4 5" xfId="3103" xr:uid="{58F5BB5B-F364-4F80-94AF-74C99CE0BAA5}"/>
    <cellStyle name="Millares 13 5" xfId="999" xr:uid="{B2F1F45B-7B22-4A4A-978C-F81C159EC4C9}"/>
    <cellStyle name="Millares 13 5 2" xfId="1419" xr:uid="{805902F8-3D10-40BE-A756-1608DC71E70D}"/>
    <cellStyle name="Millares 13 5 2 2" xfId="2603" xr:uid="{738BE248-F631-4340-9267-020B75FC7361}"/>
    <cellStyle name="Millares 13 5 2 2 2" xfId="4969" xr:uid="{09658B9C-F25C-4884-AB84-2648A20A32D8}"/>
    <cellStyle name="Millares 13 5 2 3" xfId="3786" xr:uid="{AD323F63-442D-443F-90E5-024B02351700}"/>
    <cellStyle name="Millares 13 5 3" xfId="2185" xr:uid="{EEC4FB58-9018-41DE-A3BE-737D5E68338D}"/>
    <cellStyle name="Millares 13 5 3 2" xfId="4551" xr:uid="{D762E125-294F-4785-812F-CD3221BE0D28}"/>
    <cellStyle name="Millares 13 5 4" xfId="3368" xr:uid="{4C2BAE8A-821C-4490-9F2C-28C52602C102}"/>
    <cellStyle name="Millares 13 6" xfId="1209" xr:uid="{D4336B1E-7CEF-4300-B588-533E7C9D62C1}"/>
    <cellStyle name="Millares 13 6 2" xfId="2394" xr:uid="{43FEF547-BABB-4C1F-8E09-B2163748447E}"/>
    <cellStyle name="Millares 13 6 2 2" xfId="4760" xr:uid="{C23725D5-1DB9-4A33-8112-9E2BAD795A0E}"/>
    <cellStyle name="Millares 13 6 3" xfId="3577" xr:uid="{FFBCCE89-9791-4CB0-9E15-B9FF89F10E04}"/>
    <cellStyle name="Millares 13 7" xfId="1802" xr:uid="{E48DD101-A5DD-4DBD-BD68-5D23181DABC5}"/>
    <cellStyle name="Millares 13 7 2" xfId="4168" xr:uid="{75075F0A-986E-4FC8-BA26-9A5ADE209914}"/>
    <cellStyle name="Millares 13 8" xfId="2985" xr:uid="{8E5194CB-E7BC-41DA-B72F-5ED513C62B3B}"/>
    <cellStyle name="Millares 14" xfId="193" xr:uid="{99C7F1EE-422C-4300-8A2E-C011B7B70F46}"/>
    <cellStyle name="Millares 14 2" xfId="651" xr:uid="{DF07B0A2-0BAE-4039-B563-2D9650F3208D}"/>
    <cellStyle name="Millares 14 3" xfId="404" xr:uid="{BF8742FA-24C5-4AF8-A7F5-5A1224B3BA1F}"/>
    <cellStyle name="Millares 14 4" xfId="725" xr:uid="{6E789EE8-EF77-40B3-9829-171CC72B2FBF}"/>
    <cellStyle name="Millares 14 4 2" xfId="1115" xr:uid="{06D64B44-5949-4966-A189-4395E8B228FF}"/>
    <cellStyle name="Millares 14 4 2 2" xfId="1535" xr:uid="{D050661C-F2CC-4451-B0C7-9D862FEB6945}"/>
    <cellStyle name="Millares 14 4 2 2 2" xfId="2718" xr:uid="{B73A27DB-23C6-4253-A215-8E876E05AB24}"/>
    <cellStyle name="Millares 14 4 2 2 2 2" xfId="5084" xr:uid="{EF8D5FD0-DBA0-4ABB-BB67-7D117FDAF71C}"/>
    <cellStyle name="Millares 14 4 2 2 3" xfId="3901" xr:uid="{86A860F3-DE1E-4AD3-A052-6C137C2B70C8}"/>
    <cellStyle name="Millares 14 4 2 3" xfId="2300" xr:uid="{CBB8F843-FF5B-4047-9AC2-107CC1D6222B}"/>
    <cellStyle name="Millares 14 4 2 3 2" xfId="4666" xr:uid="{FA316EA4-993E-4E3A-ADD2-CDAA2A9E3296}"/>
    <cellStyle name="Millares 14 4 2 4" xfId="3483" xr:uid="{E4C4A1DC-973E-4B0F-9014-1E258E20DAC2}"/>
    <cellStyle name="Millares 14 4 3" xfId="1325" xr:uid="{BDACCE72-F844-4741-8FBE-17C1E7E0FDA8}"/>
    <cellStyle name="Millares 14 4 3 2" xfId="2509" xr:uid="{0069B252-9975-4E23-AB31-0F4F62CE799F}"/>
    <cellStyle name="Millares 14 4 3 2 2" xfId="4875" xr:uid="{67F7D69C-636F-45F2-98DB-9FF6FCD8610A}"/>
    <cellStyle name="Millares 14 4 3 3" xfId="3692" xr:uid="{18D9D839-0438-4856-B3E8-CFDFD9F48733}"/>
    <cellStyle name="Millares 14 4 4" xfId="1917" xr:uid="{3D9514D1-96C6-454F-8039-084F2D9F0842}"/>
    <cellStyle name="Millares 14 4 4 2" xfId="4283" xr:uid="{1E98A352-9DBC-4F91-ACE9-2D395B0830F5}"/>
    <cellStyle name="Millares 14 4 5" xfId="3100" xr:uid="{72CCDD02-E5F6-419F-8B5D-9E34698A1059}"/>
    <cellStyle name="Millares 15" xfId="180" xr:uid="{4A0F333C-8C76-4E3E-89BE-7E7CB4BC7DFC}"/>
    <cellStyle name="Millares 15 2" xfId="677" xr:uid="{68AD128F-19CC-40DE-9C84-70463F61D271}"/>
    <cellStyle name="Millares 15 3" xfId="430" xr:uid="{7ADF77D4-FAC2-4FCB-BA59-7F2BDB905BC2}"/>
    <cellStyle name="Millares 15 4" xfId="727" xr:uid="{1C759826-DC88-49EF-9C18-8A78AEFBAF39}"/>
    <cellStyle name="Millares 15 4 2" xfId="1116" xr:uid="{2F4B13B8-7087-4275-A24C-4710089C60A1}"/>
    <cellStyle name="Millares 15 4 2 2" xfId="1536" xr:uid="{30546999-CB87-4305-9401-FED21A84B9B8}"/>
    <cellStyle name="Millares 15 4 2 2 2" xfId="2719" xr:uid="{88CB5C14-AA24-4050-B47E-1040CEA2046E}"/>
    <cellStyle name="Millares 15 4 2 2 2 2" xfId="5085" xr:uid="{EFE1F0D6-F88B-464A-B7CB-FAC390236875}"/>
    <cellStyle name="Millares 15 4 2 2 3" xfId="3902" xr:uid="{14ABE555-9B7B-4ADC-AFA3-50B06EBA420B}"/>
    <cellStyle name="Millares 15 4 2 3" xfId="2301" xr:uid="{773D7F7E-317B-4D59-ABF7-5BE86DE29E83}"/>
    <cellStyle name="Millares 15 4 2 3 2" xfId="4667" xr:uid="{9C58D56A-CC8E-4822-8527-BE6F96893367}"/>
    <cellStyle name="Millares 15 4 2 4" xfId="3484" xr:uid="{E0A88871-90CC-43F2-9CF0-61B34665FCE3}"/>
    <cellStyle name="Millares 15 4 3" xfId="1326" xr:uid="{A2EBA214-9BC6-4D93-A83F-83B454A27F56}"/>
    <cellStyle name="Millares 15 4 3 2" xfId="2510" xr:uid="{D8922A31-B623-4788-9C4A-1126391E1EC8}"/>
    <cellStyle name="Millares 15 4 3 2 2" xfId="4876" xr:uid="{2E3DFA52-110F-45AF-829C-F6A9A14416FA}"/>
    <cellStyle name="Millares 15 4 3 3" xfId="3693" xr:uid="{E52A7776-DE3B-4B46-8B22-91CED5104036}"/>
    <cellStyle name="Millares 15 4 4" xfId="1918" xr:uid="{9BACF8F8-F687-44D9-A4C9-8CED44393FD9}"/>
    <cellStyle name="Millares 15 4 4 2" xfId="4284" xr:uid="{0E420B2E-8E34-4302-8768-6658E210B25F}"/>
    <cellStyle name="Millares 15 4 5" xfId="3101" xr:uid="{59DC7BB5-C9EE-499D-88F6-360964FBEC88}"/>
    <cellStyle name="Millares 16" xfId="150" xr:uid="{B6A678D4-7441-41BF-876B-9E7297BF91F6}"/>
    <cellStyle name="Millares 16 2" xfId="681" xr:uid="{9A565A4F-73C7-4292-ADCC-52BAFE0711A1}"/>
    <cellStyle name="Millares 16 3" xfId="441" xr:uid="{D86930C1-6E6D-4589-BE43-C2E67F1E3443}"/>
    <cellStyle name="Millares 16 4" xfId="233" xr:uid="{0DFE0DA5-565D-4246-A993-349BA88F2BA0}"/>
    <cellStyle name="Millares 16 4 2" xfId="1032" xr:uid="{62FC49BE-11AE-4A8A-8565-C5F29039A3AE}"/>
    <cellStyle name="Millares 16 4 2 2" xfId="1452" xr:uid="{93D61BFC-B561-4535-B324-29D3D305858B}"/>
    <cellStyle name="Millares 16 4 2 2 2" xfId="2635" xr:uid="{E3F1436A-2EB2-432B-8D44-709362D804AA}"/>
    <cellStyle name="Millares 16 4 2 2 2 2" xfId="5001" xr:uid="{EA12E752-B6C6-4AA4-95D8-6C7147ED7368}"/>
    <cellStyle name="Millares 16 4 2 2 3" xfId="3818" xr:uid="{8A4ECB87-B3EB-4169-A24B-E1371432EB90}"/>
    <cellStyle name="Millares 16 4 2 3" xfId="2217" xr:uid="{C5B6FC04-2FB1-4491-B026-A1F6738783CB}"/>
    <cellStyle name="Millares 16 4 2 3 2" xfId="4583" xr:uid="{F6FD5DF2-289D-49C1-8B70-163108DCB137}"/>
    <cellStyle name="Millares 16 4 2 4" xfId="3400" xr:uid="{CEA6E194-7948-4559-B3A0-44D4D99ECBF5}"/>
    <cellStyle name="Millares 16 4 3" xfId="1242" xr:uid="{87C9A473-8C6C-42F0-854D-40365DDA93CE}"/>
    <cellStyle name="Millares 16 4 3 2" xfId="2426" xr:uid="{10B8DC61-E3C6-43B4-95BA-DAC89D999D2A}"/>
    <cellStyle name="Millares 16 4 3 2 2" xfId="4792" xr:uid="{18222737-34F7-4CE2-AAE5-2218AA0FE18D}"/>
    <cellStyle name="Millares 16 4 3 3" xfId="3609" xr:uid="{D51D14F3-78F6-4D11-9E60-C7E216E2F4A2}"/>
    <cellStyle name="Millares 16 4 4" xfId="1834" xr:uid="{C8D7F8AB-A7BF-4D62-9C4B-9DD486298928}"/>
    <cellStyle name="Millares 16 4 4 2" xfId="4200" xr:uid="{75695F4A-B9F9-48C7-A592-B64AD7E03B7F}"/>
    <cellStyle name="Millares 16 4 5" xfId="3017" xr:uid="{E1623F9B-C1D8-48E6-B9A0-8B583C3E7813}"/>
    <cellStyle name="Millares 16 5" xfId="957" xr:uid="{E4DB6152-C15B-4926-8F91-D2FA937672A2}"/>
    <cellStyle name="Millares 16 5 2" xfId="1377" xr:uid="{F555EC31-B315-4097-8793-E6A5DF15E0FE}"/>
    <cellStyle name="Millares 16 5 2 2" xfId="2561" xr:uid="{A35A0A9D-A03D-41AB-BFC4-737676701B6E}"/>
    <cellStyle name="Millares 16 5 2 2 2" xfId="4927" xr:uid="{8CECA27D-713F-46A5-9DC9-EED9B0F75898}"/>
    <cellStyle name="Millares 16 5 2 3" xfId="3744" xr:uid="{397734D5-38E9-4157-A66F-0F96A88179D9}"/>
    <cellStyle name="Millares 16 5 3" xfId="2143" xr:uid="{E2D7D9F5-9993-4EC4-9465-9CE85690DFA1}"/>
    <cellStyle name="Millares 16 5 3 2" xfId="4509" xr:uid="{D6C662E6-15B5-4A30-A636-B97BF97D8DA8}"/>
    <cellStyle name="Millares 16 5 4" xfId="3326" xr:uid="{1541C88E-5650-47F8-909B-3B8AC2D66C05}"/>
    <cellStyle name="Millares 16 6" xfId="1167" xr:uid="{53C4F68C-419E-482F-9055-264D86F4DFA4}"/>
    <cellStyle name="Millares 16 6 2" xfId="2352" xr:uid="{0225B1BB-6846-474C-B50A-FE7EB580922A}"/>
    <cellStyle name="Millares 16 6 2 2" xfId="4718" xr:uid="{6D0EF88D-A7B2-4641-B667-52BE55A0D6A2}"/>
    <cellStyle name="Millares 16 6 3" xfId="3535" xr:uid="{F0B222AA-D205-4CA5-9A53-CD297313D952}"/>
    <cellStyle name="Millares 16 7" xfId="1760" xr:uid="{96E95362-EB72-401C-B84D-29D3F521E8DE}"/>
    <cellStyle name="Millares 16 7 2" xfId="4126" xr:uid="{DB09E33D-EE3B-438F-A86B-AB16525177F2}"/>
    <cellStyle name="Millares 16 8" xfId="2943" xr:uid="{0054ACE6-303F-4BD5-8F8A-18071F657AB1}"/>
    <cellStyle name="Millares 17" xfId="170" xr:uid="{68B5CC5C-799C-4FCF-A22A-F38D46E72045}"/>
    <cellStyle name="Millares 17 2" xfId="703" xr:uid="{E49AF003-F2EE-46B0-8BCB-7B01B759E4FB}"/>
    <cellStyle name="Millares 17 3" xfId="464" xr:uid="{87087002-4456-4B44-A5A2-175C7A6CAE40}"/>
    <cellStyle name="Millares 17 4" xfId="231" xr:uid="{2521A7EA-BE2A-4FAB-9AED-92A2C2852882}"/>
    <cellStyle name="Millares 17 4 2" xfId="1031" xr:uid="{7CF36F75-1772-4C55-A4CD-AD08F2C280D7}"/>
    <cellStyle name="Millares 17 4 2 2" xfId="1451" xr:uid="{C374F398-1C29-4BDB-9B68-7B5BF26448FB}"/>
    <cellStyle name="Millares 17 4 2 2 2" xfId="2634" xr:uid="{5244CF5E-8F94-431B-BF95-8D5E3EF9F804}"/>
    <cellStyle name="Millares 17 4 2 2 2 2" xfId="5000" xr:uid="{E8843923-74B3-4CCD-8935-A9FE72B10888}"/>
    <cellStyle name="Millares 17 4 2 2 3" xfId="3817" xr:uid="{03B181E2-EFB9-4A70-8059-D8A245C73259}"/>
    <cellStyle name="Millares 17 4 2 3" xfId="2216" xr:uid="{DC5CB176-A966-4D2F-9992-98D4BED94726}"/>
    <cellStyle name="Millares 17 4 2 3 2" xfId="4582" xr:uid="{A63299C0-3FD0-4782-9994-65F1A486E6B0}"/>
    <cellStyle name="Millares 17 4 2 4" xfId="3399" xr:uid="{CB98BEAE-3D59-4F18-B8F8-C7958E3FB60F}"/>
    <cellStyle name="Millares 17 4 3" xfId="1241" xr:uid="{A9204541-5761-4099-899E-51907757666C}"/>
    <cellStyle name="Millares 17 4 3 2" xfId="2425" xr:uid="{AFBC3A03-3974-4F5E-B702-5AD0141A81FF}"/>
    <cellStyle name="Millares 17 4 3 2 2" xfId="4791" xr:uid="{243BAD67-3D5C-47FD-BE62-49EF507B38FD}"/>
    <cellStyle name="Millares 17 4 3 3" xfId="3608" xr:uid="{D16E8788-EC68-4300-8EE9-8A1AE119497F}"/>
    <cellStyle name="Millares 17 4 4" xfId="1833" xr:uid="{FB65C7BA-2C7F-48E8-8D94-89FA7419706B}"/>
    <cellStyle name="Millares 17 4 4 2" xfId="4199" xr:uid="{81A7A295-73EF-4D40-913D-5BDE3671359D}"/>
    <cellStyle name="Millares 17 4 5" xfId="3016" xr:uid="{47A13222-8426-4AB6-9A36-ABE3B0303B40}"/>
    <cellStyle name="Millares 17 5" xfId="977" xr:uid="{B5FD6A05-89F6-4F9F-A565-083B949EE31A}"/>
    <cellStyle name="Millares 17 5 2" xfId="1397" xr:uid="{75B0580C-A088-4E16-AE52-2A6A6CE4E096}"/>
    <cellStyle name="Millares 17 5 2 2" xfId="2581" xr:uid="{5C0E34EF-46F4-4C4B-A229-FA7F5C0A99D3}"/>
    <cellStyle name="Millares 17 5 2 2 2" xfId="4947" xr:uid="{20B59D4F-3321-4143-A89D-41D829CE91C6}"/>
    <cellStyle name="Millares 17 5 2 3" xfId="3764" xr:uid="{186206E7-3220-4927-BD54-F6A5224C1EEB}"/>
    <cellStyle name="Millares 17 5 3" xfId="2163" xr:uid="{5016DB5F-68A8-4C1D-81E5-291F77556196}"/>
    <cellStyle name="Millares 17 5 3 2" xfId="4529" xr:uid="{ADB02148-4F43-4470-AE64-9A47F515C344}"/>
    <cellStyle name="Millares 17 5 4" xfId="3346" xr:uid="{724C244B-2829-4686-87BC-BAEFCA1A6123}"/>
    <cellStyle name="Millares 17 6" xfId="1187" xr:uid="{C8CAF18B-749E-4CF5-B59C-6338DE65DEC3}"/>
    <cellStyle name="Millares 17 6 2" xfId="2372" xr:uid="{870922D0-83DE-4CCC-A956-CB075D91B2C1}"/>
    <cellStyle name="Millares 17 6 2 2" xfId="4738" xr:uid="{6A5ADB43-BAED-4438-AEAC-7CA161F9C5DC}"/>
    <cellStyle name="Millares 17 6 3" xfId="3555" xr:uid="{69A73F3C-55B0-4304-B775-DE86D3509E99}"/>
    <cellStyle name="Millares 17 7" xfId="1780" xr:uid="{5DC4D706-B865-4490-A466-F1F9A1F30BD5}"/>
    <cellStyle name="Millares 17 7 2" xfId="4146" xr:uid="{06DE849F-A611-4FDB-8DF2-2AB22FBE3E79}"/>
    <cellStyle name="Millares 17 8" xfId="2963" xr:uid="{D8E25430-58F7-416D-8F67-38524800AB9A}"/>
    <cellStyle name="Millares 18" xfId="80" xr:uid="{1992A6D3-B3A7-44C2-95B9-BFBA7D22BD1C}"/>
    <cellStyle name="Millares 18 2" xfId="704" xr:uid="{CE5AAAD0-29F5-4F13-A049-3A67CEF2D218}"/>
    <cellStyle name="Millares 18 3" xfId="733" xr:uid="{52379ADB-9361-43C7-9995-9485D91BB736}"/>
    <cellStyle name="Millares 18 3 2" xfId="1120" xr:uid="{E79DB49A-501F-49CD-B8ED-513A681B327A}"/>
    <cellStyle name="Millares 18 3 2 2" xfId="1540" xr:uid="{76935DB7-C981-4565-99DF-16E90BF122FE}"/>
    <cellStyle name="Millares 18 3 2 2 2" xfId="2723" xr:uid="{016A988C-2626-4C12-BC74-52D65824C1FE}"/>
    <cellStyle name="Millares 18 3 2 2 2 2" xfId="5089" xr:uid="{6BD1E11B-46B8-4542-AB9E-E7C145D23FB6}"/>
    <cellStyle name="Millares 18 3 2 2 3" xfId="3906" xr:uid="{C9EB1185-7AD8-47EC-9F16-AB5FCA40D587}"/>
    <cellStyle name="Millares 18 3 2 3" xfId="2305" xr:uid="{AF950451-452B-4589-9761-C0BC233E9ED9}"/>
    <cellStyle name="Millares 18 3 2 3 2" xfId="4671" xr:uid="{1E7C416D-6483-40BD-99FB-76AFE9B138A2}"/>
    <cellStyle name="Millares 18 3 2 4" xfId="3488" xr:uid="{B64084BD-819B-4A65-848D-ABBDCB10A052}"/>
    <cellStyle name="Millares 18 3 3" xfId="1330" xr:uid="{F2368B4B-8FC6-49C4-B51A-F00B8B191630}"/>
    <cellStyle name="Millares 18 3 3 2" xfId="2514" xr:uid="{F811654F-BAFD-43CB-8830-0C6D9269E5A7}"/>
    <cellStyle name="Millares 18 3 3 2 2" xfId="4880" xr:uid="{A22C4390-1757-4D1B-AD92-09EA58E93A74}"/>
    <cellStyle name="Millares 18 3 3 3" xfId="3697" xr:uid="{FDD1D73E-AF65-4084-B462-D484318658C9}"/>
    <cellStyle name="Millares 18 3 4" xfId="1922" xr:uid="{76B77EF3-13AC-453F-B12A-2E269BA03DCB}"/>
    <cellStyle name="Millares 18 3 4 2" xfId="4288" xr:uid="{C999BE8B-9F8E-483A-B16C-75AEA03EB679}"/>
    <cellStyle name="Millares 18 3 5" xfId="3105" xr:uid="{1C547820-F9A6-4DDA-B3A6-0094C7F944D0}"/>
    <cellStyle name="Millares 18 4" xfId="927" xr:uid="{C2D5912C-2E49-4790-9D13-CA065DD7F02E}"/>
    <cellStyle name="Millares 18 4 2" xfId="1347" xr:uid="{04623F8A-5C39-4615-A372-5CA5E5701187}"/>
    <cellStyle name="Millares 18 4 2 2" xfId="2531" xr:uid="{7E7FF7B1-BF7C-4A70-AE6C-370C0E6B96BE}"/>
    <cellStyle name="Millares 18 4 2 2 2" xfId="4897" xr:uid="{59396C5B-BC79-4A40-8126-B7735FCB2C6A}"/>
    <cellStyle name="Millares 18 4 2 3" xfId="3714" xr:uid="{89C7285E-5C31-4996-B2A2-FFC3B5F27FC1}"/>
    <cellStyle name="Millares 18 4 3" xfId="2113" xr:uid="{4F2824B4-BB6B-4237-99EB-A1A8C26BC72A}"/>
    <cellStyle name="Millares 18 4 3 2" xfId="4479" xr:uid="{B96E4FD1-EEF1-4C96-9AD6-DF970322D2C5}"/>
    <cellStyle name="Millares 18 4 4" xfId="3296" xr:uid="{E16E1B86-1189-4B1B-8B4A-8D518D8B4236}"/>
    <cellStyle name="Millares 18 5" xfId="1137" xr:uid="{593694FA-F4AD-4B7D-971B-D689018923C7}"/>
    <cellStyle name="Millares 18 5 2" xfId="2322" xr:uid="{5EFEF9E4-CDB7-41FF-962C-26EBAB4F6142}"/>
    <cellStyle name="Millares 18 5 2 2" xfId="4688" xr:uid="{4A58DFDF-2FF2-47F3-BA0D-D89C99075EC7}"/>
    <cellStyle name="Millares 18 5 3" xfId="3505" xr:uid="{59C7417B-D753-487D-9609-6D8FAE2D8278}"/>
    <cellStyle name="Millares 18 6" xfId="1730" xr:uid="{0C49F09D-3C57-49D7-B797-AFCCCA25E865}"/>
    <cellStyle name="Millares 18 6 2" xfId="4096" xr:uid="{6AFB3623-7CB9-40C5-ACBF-F687A1F8F8C5}"/>
    <cellStyle name="Millares 18 7" xfId="2913" xr:uid="{2EC1347A-BF42-424B-A002-9BFD14B9F96A}"/>
    <cellStyle name="Millares 19" xfId="228" xr:uid="{F3F62BB3-2126-4DCD-A191-84EB7A7BA6F0}"/>
    <cellStyle name="Millares 19 2" xfId="105" xr:uid="{CB8D23BD-582C-4673-83BE-477008C99388}"/>
    <cellStyle name="Millares 19 2 2" xfId="119" xr:uid="{DCF4762F-82D0-4423-99E0-6E2354DCF33E}"/>
    <cellStyle name="Millares 19 2 2 2" xfId="214" xr:uid="{41A3C71D-EC70-473D-BB19-49021DB6CD64}"/>
    <cellStyle name="Millares 19 2 2 2 2" xfId="1016" xr:uid="{C04A74A0-3B61-4055-8DBD-5A7D7D96ADD0}"/>
    <cellStyle name="Millares 19 2 2 2 2 2" xfId="1436" xr:uid="{2C609004-1E67-4234-BB84-F1A044A63A3E}"/>
    <cellStyle name="Millares 19 2 2 2 2 2 2" xfId="2620" xr:uid="{01A631E3-CC23-4E75-814A-429FA73E788D}"/>
    <cellStyle name="Millares 19 2 2 2 2 2 2 2" xfId="4986" xr:uid="{E5A872AB-6CDA-4E53-ACD2-59CBCE69ED4E}"/>
    <cellStyle name="Millares 19 2 2 2 2 2 3" xfId="3803" xr:uid="{6434657E-F487-476A-B23C-380DA65689AA}"/>
    <cellStyle name="Millares 19 2 2 2 2 3" xfId="2202" xr:uid="{14B7A44B-21D2-434F-A21A-6BB2F7284B80}"/>
    <cellStyle name="Millares 19 2 2 2 2 3 2" xfId="4568" xr:uid="{457DED4C-D644-476B-86E9-1CDF9DFF1468}"/>
    <cellStyle name="Millares 19 2 2 2 2 4" xfId="3385" xr:uid="{1C522F0D-FDFF-4806-9333-76A031A3F714}"/>
    <cellStyle name="Millares 19 2 2 2 3" xfId="1226" xr:uid="{C38DFCD5-9BEC-43A2-84B7-2A21C403C08E}"/>
    <cellStyle name="Millares 19 2 2 2 3 2" xfId="2411" xr:uid="{ABEAB938-C633-4BAB-A4C2-219D8B703CC8}"/>
    <cellStyle name="Millares 19 2 2 2 3 2 2" xfId="4777" xr:uid="{2E062980-344A-447C-8BF9-6B861D4415BE}"/>
    <cellStyle name="Millares 19 2 2 2 3 3" xfId="3594" xr:uid="{AAD6C36C-799B-4483-AC02-4F8405BA7167}"/>
    <cellStyle name="Millares 19 2 2 2 4" xfId="1819" xr:uid="{B2BC19B6-980F-485F-ADE7-A3DEBA302ADD}"/>
    <cellStyle name="Millares 19 2 2 2 4 2" xfId="4185" xr:uid="{FFDEEC1A-EDB8-45BC-8918-6C0495BF5475}"/>
    <cellStyle name="Millares 19 2 2 2 5" xfId="3002" xr:uid="{C30FA64B-4450-4C06-95B6-B69580FAD8E5}"/>
    <cellStyle name="Millares 19 2 2 3" xfId="167" xr:uid="{BCEC1935-7DEC-4AFC-9349-7FB31C4AA8D6}"/>
    <cellStyle name="Millares 19 2 2 3 2" xfId="974" xr:uid="{8F804CE1-8BD1-4F91-AF36-65D77C9D55B1}"/>
    <cellStyle name="Millares 19 2 2 3 2 2" xfId="1394" xr:uid="{DF801C4E-D6BE-4656-8DF6-193717B393F7}"/>
    <cellStyle name="Millares 19 2 2 3 2 2 2" xfId="2578" xr:uid="{CF22AFB9-0164-4AA3-B1FB-13F18C218F95}"/>
    <cellStyle name="Millares 19 2 2 3 2 2 2 2" xfId="4944" xr:uid="{5AEEFCD8-35E5-4C79-811B-C4287757500C}"/>
    <cellStyle name="Millares 19 2 2 3 2 2 3" xfId="3761" xr:uid="{74B3F10D-3B61-4DA4-976A-1B8E4845807E}"/>
    <cellStyle name="Millares 19 2 2 3 2 3" xfId="2160" xr:uid="{A53BB23A-E05F-494E-A56D-A85414877F2D}"/>
    <cellStyle name="Millares 19 2 2 3 2 3 2" xfId="4526" xr:uid="{E6112B18-FDF2-47CD-9625-91274825BF14}"/>
    <cellStyle name="Millares 19 2 2 3 2 4" xfId="3343" xr:uid="{A3462D96-DF8D-40EF-A1DF-15DD3929CF89}"/>
    <cellStyle name="Millares 19 2 2 3 3" xfId="1184" xr:uid="{3DD0C4E5-3275-40B0-9CDC-717802702B28}"/>
    <cellStyle name="Millares 19 2 2 3 3 2" xfId="2369" xr:uid="{1B1AC7A9-6B30-4C9F-84A4-96B14065A9AF}"/>
    <cellStyle name="Millares 19 2 2 3 3 2 2" xfId="4735" xr:uid="{0FD66649-3A93-418C-90AA-FE9D1E289D4F}"/>
    <cellStyle name="Millares 19 2 2 3 3 3" xfId="3552" xr:uid="{C2EC2C17-FE11-4F5B-A829-99AA5734733C}"/>
    <cellStyle name="Millares 19 2 2 3 4" xfId="1777" xr:uid="{BA1FB591-15B8-46B9-86C3-FE020DF4F070}"/>
    <cellStyle name="Millares 19 2 2 3 4 2" xfId="4143" xr:uid="{C80D80F9-B0EA-42C4-B70F-2F7060B52140}"/>
    <cellStyle name="Millares 19 2 2 3 5" xfId="2960" xr:uid="{C2E1A52D-6287-4571-8F2B-53AF85EB0F79}"/>
    <cellStyle name="Millares 19 2 2 4" xfId="947" xr:uid="{969F9B8A-DE96-4806-8FDD-2EBCB114C5B8}"/>
    <cellStyle name="Millares 19 2 2 4 2" xfId="1367" xr:uid="{B4076E2E-8A73-4906-91BF-623A07C11C4E}"/>
    <cellStyle name="Millares 19 2 2 4 2 2" xfId="2551" xr:uid="{0A1E2538-1886-4A40-B492-5C10FF227ECE}"/>
    <cellStyle name="Millares 19 2 2 4 2 2 2" xfId="4917" xr:uid="{8BE46BC3-5E53-41D9-BFA1-3AC9B2EDEED4}"/>
    <cellStyle name="Millares 19 2 2 4 2 3" xfId="3734" xr:uid="{731EA73B-436B-46AB-86FB-F494CAAABFC9}"/>
    <cellStyle name="Millares 19 2 2 4 3" xfId="2133" xr:uid="{C09DC8B4-F1D5-424A-92B8-6632A94C8652}"/>
    <cellStyle name="Millares 19 2 2 4 3 2" xfId="4499" xr:uid="{3EAC58CC-424F-464C-9592-6D868CA154E5}"/>
    <cellStyle name="Millares 19 2 2 4 4" xfId="3316" xr:uid="{1A44A04A-5BA9-45F2-B260-B2FAD6DF5A70}"/>
    <cellStyle name="Millares 19 2 2 5" xfId="1157" xr:uid="{0D2FCA99-9241-48DA-914C-35CEA0B16690}"/>
    <cellStyle name="Millares 19 2 2 5 2" xfId="2342" xr:uid="{E5ACBB2D-7E75-4826-88A2-1345B40A1F5B}"/>
    <cellStyle name="Millares 19 2 2 5 2 2" xfId="4708" xr:uid="{E7687C99-DCDE-4CCC-A2C6-8D6DC2D41C4C}"/>
    <cellStyle name="Millares 19 2 2 5 3" xfId="3525" xr:uid="{0C669C1E-3B21-45C2-A934-38DADB1E746A}"/>
    <cellStyle name="Millares 19 2 2 6" xfId="1750" xr:uid="{1E1553C9-2391-4F32-9C12-2CFDBC302F96}"/>
    <cellStyle name="Millares 19 2 2 6 2" xfId="4116" xr:uid="{4A018709-68DA-4D01-8773-06D94AC48358}"/>
    <cellStyle name="Millares 19 2 2 7" xfId="2933" xr:uid="{AC156170-086D-4803-BB1D-D766957C7EB7}"/>
    <cellStyle name="Millares 19 2 3" xfId="202" xr:uid="{B8F7DC33-5913-43D5-B9BA-004CF7BA6144}"/>
    <cellStyle name="Millares 19 2 3 2" xfId="1005" xr:uid="{67075CBD-90A4-4691-B4FE-319ACE563444}"/>
    <cellStyle name="Millares 19 2 3 2 2" xfId="1425" xr:uid="{90549C35-DDB8-466F-B512-C2B710F6C160}"/>
    <cellStyle name="Millares 19 2 3 2 2 2" xfId="2609" xr:uid="{71A11CE5-7D6E-4B9E-8CDD-30C7D43181FE}"/>
    <cellStyle name="Millares 19 2 3 2 2 2 2" xfId="4975" xr:uid="{2203F460-D6F4-4F54-9766-BDE8A1992737}"/>
    <cellStyle name="Millares 19 2 3 2 2 3" xfId="3792" xr:uid="{9AFAE73D-9B58-45FB-8817-BBC3F082DEC6}"/>
    <cellStyle name="Millares 19 2 3 2 3" xfId="2191" xr:uid="{CB9B38E6-5389-46B8-8005-7AD5C0BA3652}"/>
    <cellStyle name="Millares 19 2 3 2 3 2" xfId="4557" xr:uid="{A13864F0-76C5-453D-B8BE-230CB8ACEDC4}"/>
    <cellStyle name="Millares 19 2 3 2 4" xfId="3374" xr:uid="{67C73FF3-40BE-4BE2-BD86-9943AF99871E}"/>
    <cellStyle name="Millares 19 2 3 3" xfId="1215" xr:uid="{79D91996-DE2C-433C-B6B7-11F2C8C5E6CD}"/>
    <cellStyle name="Millares 19 2 3 3 2" xfId="2400" xr:uid="{BCACDE7C-97DB-4A99-B3B9-A81552A3D909}"/>
    <cellStyle name="Millares 19 2 3 3 2 2" xfId="4766" xr:uid="{A9B26427-975E-4E98-A961-AC91FC90CBDE}"/>
    <cellStyle name="Millares 19 2 3 3 3" xfId="3583" xr:uid="{43132BB0-7252-4898-B8F3-04E341EFC7B2}"/>
    <cellStyle name="Millares 19 2 3 4" xfId="1808" xr:uid="{9E971547-4631-4C83-93CB-6571FBA167A9}"/>
    <cellStyle name="Millares 19 2 3 4 2" xfId="4174" xr:uid="{C0B3665F-DC1B-4B0E-975B-CC5F13D4F8AD}"/>
    <cellStyle name="Millares 19 2 3 5" xfId="2991" xr:uid="{FF3528DD-61B2-4CA3-8DE8-62E9614725C7}"/>
    <cellStyle name="Millares 19 2 4" xfId="156" xr:uid="{D08CF6AB-F420-4E1C-A156-C43A8FCE0509}"/>
    <cellStyle name="Millares 19 2 4 2" xfId="963" xr:uid="{623B115C-A9D9-4E91-A792-8C473CA4CA2E}"/>
    <cellStyle name="Millares 19 2 4 2 2" xfId="1383" xr:uid="{86080A13-3DE8-4D9C-BED6-667A7FA09293}"/>
    <cellStyle name="Millares 19 2 4 2 2 2" xfId="2567" xr:uid="{8B494E08-439D-44F0-9DAE-49DF8775B0B8}"/>
    <cellStyle name="Millares 19 2 4 2 2 2 2" xfId="4933" xr:uid="{65C096B9-F084-4117-AC59-4D96277CCF69}"/>
    <cellStyle name="Millares 19 2 4 2 2 3" xfId="3750" xr:uid="{67D3715D-DB4C-48E0-8ED7-2D473A6842BF}"/>
    <cellStyle name="Millares 19 2 4 2 3" xfId="2149" xr:uid="{F92CF065-8D11-46B5-84D2-A248EF00D68F}"/>
    <cellStyle name="Millares 19 2 4 2 3 2" xfId="4515" xr:uid="{518FEF92-3BDE-4F0D-9B28-785376432FC0}"/>
    <cellStyle name="Millares 19 2 4 2 4" xfId="3332" xr:uid="{AC7C1804-E833-4682-94FE-5583EABCEE88}"/>
    <cellStyle name="Millares 19 2 4 3" xfId="1173" xr:uid="{2F7094CF-7E04-4962-B4EC-6E52763EC46E}"/>
    <cellStyle name="Millares 19 2 4 3 2" xfId="2358" xr:uid="{79C16805-DAEB-45EA-AC15-EBB4ABB5F835}"/>
    <cellStyle name="Millares 19 2 4 3 2 2" xfId="4724" xr:uid="{A4FA8C80-0D52-4884-853C-CD388DA2BC06}"/>
    <cellStyle name="Millares 19 2 4 3 3" xfId="3541" xr:uid="{FFB8AD7B-6BCB-45EF-A29D-4B01A39DA0A2}"/>
    <cellStyle name="Millares 19 2 4 4" xfId="1766" xr:uid="{F52306D8-AA32-49CB-AAA1-5AA7E79283A8}"/>
    <cellStyle name="Millares 19 2 4 4 2" xfId="4132" xr:uid="{F7555FCF-AA17-4BBC-8351-F909F2600F41}"/>
    <cellStyle name="Millares 19 2 4 5" xfId="2949" xr:uid="{6F7FDFF7-5DBD-4E0E-8BF7-23A8A5AA814E}"/>
    <cellStyle name="Millares 19 2 5" xfId="936" xr:uid="{A368063E-17C6-4D0F-A1ED-2BD162F5FC13}"/>
    <cellStyle name="Millares 19 2 5 2" xfId="1356" xr:uid="{734A5EEF-625E-4E17-B95E-7A81268CFCD9}"/>
    <cellStyle name="Millares 19 2 5 2 2" xfId="2540" xr:uid="{630F72C2-920E-4711-AD14-F114E4421149}"/>
    <cellStyle name="Millares 19 2 5 2 2 2" xfId="4906" xr:uid="{2DEF050D-5066-44BB-9E49-DDD8B861DF8F}"/>
    <cellStyle name="Millares 19 2 5 2 3" xfId="3723" xr:uid="{886177B8-0B24-4106-A9CB-F10802CBB17E}"/>
    <cellStyle name="Millares 19 2 5 3" xfId="2122" xr:uid="{1ED686C0-0BA4-4666-9FA9-DEEEF42F25A3}"/>
    <cellStyle name="Millares 19 2 5 3 2" xfId="4488" xr:uid="{44CC6803-4B39-4AAF-8B74-17D65E8D8A77}"/>
    <cellStyle name="Millares 19 2 5 4" xfId="3305" xr:uid="{F2E45CBE-15DF-4EBE-A78A-A9FD6B2FB6D4}"/>
    <cellStyle name="Millares 19 2 6" xfId="1146" xr:uid="{6B8D4EBC-BBB4-4C95-BA76-58C3357EA902}"/>
    <cellStyle name="Millares 19 2 6 2" xfId="2331" xr:uid="{B8AA1B73-704E-4521-B269-4FCDD18A5E58}"/>
    <cellStyle name="Millares 19 2 6 2 2" xfId="4697" xr:uid="{86D4909D-DB1B-4534-914E-1B01C1EC8F54}"/>
    <cellStyle name="Millares 19 2 6 3" xfId="3514" xr:uid="{38754B7E-C403-4EB3-B10C-3A39113E7A97}"/>
    <cellStyle name="Millares 19 2 7" xfId="1739" xr:uid="{41A08FED-7F39-43B9-BB13-00211E7D8E8E}"/>
    <cellStyle name="Millares 19 2 7 2" xfId="4105" xr:uid="{E17FFFD9-6531-4968-A06B-658222C797C1}"/>
    <cellStyle name="Millares 19 2 8" xfId="2922" xr:uid="{08FA95DD-804D-411E-B0DB-ADC1A3CBAE5D}"/>
    <cellStyle name="Millares 19 2 9" xfId="5494" xr:uid="{F2D4D31E-A329-4623-9121-54DDA6750F86}"/>
    <cellStyle name="Millares 19 3" xfId="729" xr:uid="{7395AE57-AF33-4BBD-898D-F3DC92335318}"/>
    <cellStyle name="Millares 19 3 2" xfId="1117" xr:uid="{D4B092CD-6121-4C5B-A545-93AD9BD5C56D}"/>
    <cellStyle name="Millares 19 3 2 2" xfId="1537" xr:uid="{B31FEEBE-1E59-429E-AB43-D1DE5A6E209B}"/>
    <cellStyle name="Millares 19 3 2 2 2" xfId="2720" xr:uid="{FC380DD6-41A4-44C3-9DB4-A123399A6AC9}"/>
    <cellStyle name="Millares 19 3 2 2 2 2" xfId="5086" xr:uid="{9C4C5253-121B-4059-97F0-48B54138147B}"/>
    <cellStyle name="Millares 19 3 2 2 3" xfId="3903" xr:uid="{76A3E6AE-A41C-484B-9A13-162AAE099471}"/>
    <cellStyle name="Millares 19 3 2 3" xfId="2302" xr:uid="{0FF8D619-4149-476A-8FB6-8EF5BCA4EB75}"/>
    <cellStyle name="Millares 19 3 2 3 2" xfId="4668" xr:uid="{CEA4D09A-6FE8-444C-9AE1-7B7DB182608A}"/>
    <cellStyle name="Millares 19 3 2 4" xfId="3485" xr:uid="{0B7A4E4D-1468-4A72-A0E4-E11805C6FBBA}"/>
    <cellStyle name="Millares 19 3 3" xfId="1327" xr:uid="{2D0753AF-395D-4BB6-BFD7-1931838A2F5D}"/>
    <cellStyle name="Millares 19 3 3 2" xfId="2511" xr:uid="{A6938F5A-FF59-45CC-9970-AE6913C4252E}"/>
    <cellStyle name="Millares 19 3 3 2 2" xfId="4877" xr:uid="{C1E123AA-58B1-4182-BBDB-BFDBB0FB55CC}"/>
    <cellStyle name="Millares 19 3 3 3" xfId="3694" xr:uid="{35D698DA-B003-49DA-A898-63B6E0667E5A}"/>
    <cellStyle name="Millares 19 3 4" xfId="1919" xr:uid="{32B6F2BC-490B-4B11-9298-493807605E04}"/>
    <cellStyle name="Millares 19 3 4 2" xfId="4285" xr:uid="{BE5B56F3-6DC6-4B8A-A474-39F637CF871E}"/>
    <cellStyle name="Millares 19 3 5" xfId="3102" xr:uid="{18451EAA-DD9A-4844-89EF-B1E5AD8409A9}"/>
    <cellStyle name="Millares 19 4" xfId="5273" xr:uid="{D8D0CE7C-8F62-42DB-BAE1-1F5CD39ED1BF}"/>
    <cellStyle name="Millares 2" xfId="52" xr:uid="{00000000-0005-0000-0000-00002B000000}"/>
    <cellStyle name="Millares 2 10" xfId="5440" xr:uid="{9128B242-8353-46F1-82F1-67365ABE38DA}"/>
    <cellStyle name="Millares 2 11" xfId="5466" xr:uid="{83F0A5C2-44B8-401F-B5D4-E48E05956055}"/>
    <cellStyle name="Millares 2 12" xfId="5278" xr:uid="{4B218DA6-C562-4A45-A61A-B01E65DDAEE9}"/>
    <cellStyle name="Millares 2 12 2" xfId="5495" xr:uid="{1823AE66-6F55-43B1-91A8-CEA330044F0C}"/>
    <cellStyle name="Millares 2 2" xfId="86" xr:uid="{BEC81240-2D07-4183-B41C-6DE29DC2325B}"/>
    <cellStyle name="Millares 2 2 10" xfId="1734" xr:uid="{BF270017-7F54-4DAA-A9FA-11B2AE44E6F2}"/>
    <cellStyle name="Millares 2 2 10 2" xfId="4100" xr:uid="{5E1A59C1-A71D-4293-B976-41477F86B49C}"/>
    <cellStyle name="Millares 2 2 11" xfId="2917" xr:uid="{6AE10D57-E90B-4843-ABFF-33CE0DFEABE7}"/>
    <cellStyle name="Millares 2 2 12" xfId="5301" xr:uid="{75218F10-0007-4B21-8F0C-39F316817846}"/>
    <cellStyle name="Millares 2 2 2" xfId="115" xr:uid="{BBA4AA93-8441-4F85-83B3-D425636EC9F8}"/>
    <cellStyle name="Millares 2 2 2 2" xfId="210" xr:uid="{31768793-D93E-444F-9C6F-C93755DA57EE}"/>
    <cellStyle name="Millares 2 2 2 2 2" xfId="1012" xr:uid="{58C9EF6C-A278-4B77-AD1E-13F14A0345A9}"/>
    <cellStyle name="Millares 2 2 2 2 2 2" xfId="1432" xr:uid="{A576E516-DDCB-49FD-9CA6-4B922F74DF94}"/>
    <cellStyle name="Millares 2 2 2 2 2 2 2" xfId="2616" xr:uid="{DC867926-2543-477E-8585-F035130B3C82}"/>
    <cellStyle name="Millares 2 2 2 2 2 2 2 2" xfId="4982" xr:uid="{F7EBEDCB-8C34-424C-B055-7387C0C9E554}"/>
    <cellStyle name="Millares 2 2 2 2 2 2 3" xfId="3799" xr:uid="{8D38DB3B-F30E-4F2F-9372-3CFC04F93C28}"/>
    <cellStyle name="Millares 2 2 2 2 2 3" xfId="2198" xr:uid="{46E5D1E5-F6C3-4A4A-A9F8-CE009583DD77}"/>
    <cellStyle name="Millares 2 2 2 2 2 3 2" xfId="4564" xr:uid="{153A805E-FA0C-432E-9C14-B2CA32283BD2}"/>
    <cellStyle name="Millares 2 2 2 2 2 4" xfId="3381" xr:uid="{A8A0B452-3432-42E2-B55D-F27F41991D09}"/>
    <cellStyle name="Millares 2 2 2 2 3" xfId="1222" xr:uid="{57DE2734-17C0-4E5D-9A3E-18612ABFEAD1}"/>
    <cellStyle name="Millares 2 2 2 2 3 2" xfId="2407" xr:uid="{A297A1C4-F8CF-4028-A2BD-02B818325DD0}"/>
    <cellStyle name="Millares 2 2 2 2 3 2 2" xfId="4773" xr:uid="{F5E115F0-7727-4EFA-A515-89486CBB6154}"/>
    <cellStyle name="Millares 2 2 2 2 3 3" xfId="3590" xr:uid="{94773D99-E93F-411F-BB3D-3046CF07163E}"/>
    <cellStyle name="Millares 2 2 2 2 4" xfId="1815" xr:uid="{137078A0-EEE8-4800-B339-E5410B1E019F}"/>
    <cellStyle name="Millares 2 2 2 2 4 2" xfId="4181" xr:uid="{C1DD6E38-87D4-4836-9F1B-34AB9AEADF1F}"/>
    <cellStyle name="Millares 2 2 2 2 5" xfId="2998" xr:uid="{F64077E5-BEC7-492B-950C-5EBB4675AC13}"/>
    <cellStyle name="Millares 2 2 2 2 6" xfId="5500" xr:uid="{A7E0F368-E2DE-4787-9080-6FC6FC856489}"/>
    <cellStyle name="Millares 2 2 2 3" xfId="163" xr:uid="{D3E56AA9-D8D4-45D0-9EB3-D8703DB7286A}"/>
    <cellStyle name="Millares 2 2 2 3 2" xfId="970" xr:uid="{CBEEF911-D172-4507-A8B8-ED69A08F77E2}"/>
    <cellStyle name="Millares 2 2 2 3 2 2" xfId="1390" xr:uid="{6B9AD549-CB8F-4244-8239-F90F5C4BF569}"/>
    <cellStyle name="Millares 2 2 2 3 2 2 2" xfId="2574" xr:uid="{CF75462B-5982-479A-82A3-A8220703E498}"/>
    <cellStyle name="Millares 2 2 2 3 2 2 2 2" xfId="4940" xr:uid="{5EF1F2FC-96E4-4777-B418-47D54AEB749F}"/>
    <cellStyle name="Millares 2 2 2 3 2 2 3" xfId="3757" xr:uid="{4284FA03-F165-4880-A8C2-0EE9EC819060}"/>
    <cellStyle name="Millares 2 2 2 3 2 3" xfId="2156" xr:uid="{BB03A7DF-0848-4045-B919-022B3D393691}"/>
    <cellStyle name="Millares 2 2 2 3 2 3 2" xfId="4522" xr:uid="{FF9D4E7D-75C8-4189-BBBB-C0AEB55C2268}"/>
    <cellStyle name="Millares 2 2 2 3 2 4" xfId="3339" xr:uid="{C9E79040-079D-4741-8922-1476F573EC5A}"/>
    <cellStyle name="Millares 2 2 2 3 3" xfId="1180" xr:uid="{60479517-5DB8-40FE-ADD6-295C5DC084D5}"/>
    <cellStyle name="Millares 2 2 2 3 3 2" xfId="2365" xr:uid="{CAFE17A1-9D36-45DE-B3FA-14575D7077F6}"/>
    <cellStyle name="Millares 2 2 2 3 3 2 2" xfId="4731" xr:uid="{E3CE70DD-09EA-4DB6-81D5-05BFB59512B8}"/>
    <cellStyle name="Millares 2 2 2 3 3 3" xfId="3548" xr:uid="{47C3A9EB-1BD0-421B-AD68-250D17C78860}"/>
    <cellStyle name="Millares 2 2 2 3 4" xfId="1773" xr:uid="{FDE47130-66AD-48FE-8C0C-F203616BD6B3}"/>
    <cellStyle name="Millares 2 2 2 3 4 2" xfId="4139" xr:uid="{4C46603F-CA6F-46B1-B344-51F926E54F37}"/>
    <cellStyle name="Millares 2 2 2 3 5" xfId="2956" xr:uid="{57109779-C7FF-4C03-9AF4-01FFF7FB3990}"/>
    <cellStyle name="Millares 2 2 2 4" xfId="495" xr:uid="{D0E02B11-E81B-4203-80EE-56179A759CFD}"/>
    <cellStyle name="Millares 2 2 2 5" xfId="943" xr:uid="{A0653A94-45C0-4899-A612-D51AECCA1175}"/>
    <cellStyle name="Millares 2 2 2 5 2" xfId="1363" xr:uid="{C7716313-FE57-48E5-A04D-202C2B83EC3A}"/>
    <cellStyle name="Millares 2 2 2 5 2 2" xfId="2547" xr:uid="{9C3DE479-422F-4EFC-80EA-5AA61C2CCD92}"/>
    <cellStyle name="Millares 2 2 2 5 2 2 2" xfId="4913" xr:uid="{8106C63C-946B-497A-B9E4-CAD423EC4B0A}"/>
    <cellStyle name="Millares 2 2 2 5 2 3" xfId="3730" xr:uid="{CC55E60B-C265-4292-8A20-E7191F1957F7}"/>
    <cellStyle name="Millares 2 2 2 5 3" xfId="2129" xr:uid="{F54F8F78-3412-4E20-BAAB-A26DBE0C3547}"/>
    <cellStyle name="Millares 2 2 2 5 3 2" xfId="4495" xr:uid="{DDB48F90-256C-44FB-845E-4C53E59EB678}"/>
    <cellStyle name="Millares 2 2 2 5 4" xfId="3312" xr:uid="{9DC5FAC5-2023-404B-97B6-335C35D77C37}"/>
    <cellStyle name="Millares 2 2 2 6" xfId="1153" xr:uid="{15752CB8-41A9-4184-B6DF-995090EACAE7}"/>
    <cellStyle name="Millares 2 2 2 6 2" xfId="2338" xr:uid="{FACF9134-B2B8-4DE7-964E-934313A3D5AE}"/>
    <cellStyle name="Millares 2 2 2 6 2 2" xfId="4704" xr:uid="{F926F386-3C6D-497B-BAD7-A29EA1578298}"/>
    <cellStyle name="Millares 2 2 2 6 3" xfId="3521" xr:uid="{7BA4F421-E4BC-4007-990C-D2211B7C1381}"/>
    <cellStyle name="Millares 2 2 2 7" xfId="1746" xr:uid="{C8E6CDA9-C39D-4525-84BB-212E3F791DD2}"/>
    <cellStyle name="Millares 2 2 2 7 2" xfId="4112" xr:uid="{F013260B-B6FE-4726-9BA4-1A6E1246CC0F}"/>
    <cellStyle name="Millares 2 2 2 8" xfId="2929" xr:uid="{F18C2409-88BC-4874-A8D1-C80972DFF1D8}"/>
    <cellStyle name="Millares 2 2 2 9" xfId="5329" xr:uid="{B3EB7D99-AF1E-4BE1-87A0-0D91F5F9D25C}"/>
    <cellStyle name="Millares 2 2 3" xfId="197" xr:uid="{27E8FC11-377E-414F-AC63-017C1554F12B}"/>
    <cellStyle name="Millares 2 2 3 2" xfId="1002" xr:uid="{A5E2F6CE-54F4-495C-9C26-2E2903003200}"/>
    <cellStyle name="Millares 2 2 3 2 2" xfId="1422" xr:uid="{A9CC3056-A40C-4B77-801C-BA94A064FE8B}"/>
    <cellStyle name="Millares 2 2 3 2 2 2" xfId="2606" xr:uid="{27BB88A8-BCC5-447F-9777-7E51E3E971FF}"/>
    <cellStyle name="Millares 2 2 3 2 2 2 2" xfId="4972" xr:uid="{7A9163F5-672E-4F23-8F20-E0C62CE66002}"/>
    <cellStyle name="Millares 2 2 3 2 2 3" xfId="3789" xr:uid="{0263B9CA-9D29-412F-9E87-8958D6119F4E}"/>
    <cellStyle name="Millares 2 2 3 2 3" xfId="2188" xr:uid="{C40B09FB-7629-4140-8495-15450D8869E6}"/>
    <cellStyle name="Millares 2 2 3 2 3 2" xfId="4554" xr:uid="{59AD19E2-00AE-477C-95EB-3F812FB80E12}"/>
    <cellStyle name="Millares 2 2 3 2 4" xfId="3371" xr:uid="{4E9164ED-7644-4BA9-96EC-50B92A27B3BC}"/>
    <cellStyle name="Millares 2 2 3 2 5" xfId="5503" xr:uid="{D67A5961-FCDD-4DAB-AB84-85D55623681F}"/>
    <cellStyle name="Millares 2 2 3 3" xfId="1212" xr:uid="{E36BE85F-F517-454F-BF3A-AD35EE02D091}"/>
    <cellStyle name="Millares 2 2 3 3 2" xfId="2397" xr:uid="{BBA0DE7F-F093-4D9E-BD61-0AE1341FF435}"/>
    <cellStyle name="Millares 2 2 3 3 2 2" xfId="4763" xr:uid="{45D96C1D-20C8-4B01-AEC5-FCD9CE3170B5}"/>
    <cellStyle name="Millares 2 2 3 3 3" xfId="3580" xr:uid="{8A0AAEAE-90EF-4592-B8AB-A7BA31EEAB0F}"/>
    <cellStyle name="Millares 2 2 3 4" xfId="1805" xr:uid="{9A65CB58-AFB4-4F6E-B7E5-16BDAB3090ED}"/>
    <cellStyle name="Millares 2 2 3 4 2" xfId="4171" xr:uid="{817FB92B-45AB-41EE-A36A-D748189A98CA}"/>
    <cellStyle name="Millares 2 2 3 5" xfId="2988" xr:uid="{2FC976DE-A8BB-46C5-9004-0043DD783E0C}"/>
    <cellStyle name="Millares 2 2 3 6" xfId="5354" xr:uid="{6B1892F6-1755-4FAB-B9F5-4A49815356D1}"/>
    <cellStyle name="Millares 2 2 4" xfId="185" xr:uid="{40D7C577-B67B-4D74-B4E0-EB29CCC57990}"/>
    <cellStyle name="Millares 2 2 4 2" xfId="991" xr:uid="{FB321296-89C3-49D0-8A29-2781B666536A}"/>
    <cellStyle name="Millares 2 2 4 2 2" xfId="1411" xr:uid="{474C7EF4-55E0-4C4A-96CA-9D4A890EF835}"/>
    <cellStyle name="Millares 2 2 4 2 2 2" xfId="2595" xr:uid="{45B292DC-2399-4704-8B46-6528650FF0E5}"/>
    <cellStyle name="Millares 2 2 4 2 2 2 2" xfId="4961" xr:uid="{EB6960EC-4B5E-4B97-9861-3FD96BD2B31C}"/>
    <cellStyle name="Millares 2 2 4 2 2 3" xfId="3778" xr:uid="{199393BB-5F54-42C7-9E8A-A5525D77830B}"/>
    <cellStyle name="Millares 2 2 4 2 3" xfId="2177" xr:uid="{E7ACDC7A-1F94-4EB3-821C-AD956732B11E}"/>
    <cellStyle name="Millares 2 2 4 2 3 2" xfId="4543" xr:uid="{7E40E928-4DD5-4799-ABCD-C7B1ADBC5F66}"/>
    <cellStyle name="Millares 2 2 4 2 4" xfId="3360" xr:uid="{4B1BD9D5-FB99-4CCE-8642-432A4879125F}"/>
    <cellStyle name="Millares 2 2 4 2 5" xfId="5506" xr:uid="{51D49FB6-FB6E-4AA7-8531-893FA60CBA63}"/>
    <cellStyle name="Millares 2 2 4 3" xfId="1201" xr:uid="{C896A9BA-331D-448C-8FEF-ECC6224E83C6}"/>
    <cellStyle name="Millares 2 2 4 3 2" xfId="2386" xr:uid="{EAAD2C98-FD90-4763-B52C-37514F429324}"/>
    <cellStyle name="Millares 2 2 4 3 2 2" xfId="4752" xr:uid="{9250797E-2388-4DE3-9A9E-3E515C7F6438}"/>
    <cellStyle name="Millares 2 2 4 3 3" xfId="3569" xr:uid="{49AD61C9-91C2-4FE0-B271-C00BF68A28C7}"/>
    <cellStyle name="Millares 2 2 4 4" xfId="1794" xr:uid="{66EED3F5-3F1D-4036-BD6A-F528269CE5A5}"/>
    <cellStyle name="Millares 2 2 4 4 2" xfId="4160" xr:uid="{70DC8844-5E0A-449F-A742-C236DD40D336}"/>
    <cellStyle name="Millares 2 2 4 5" xfId="2977" xr:uid="{1010EC08-E50A-4497-BA71-7E970759F232}"/>
    <cellStyle name="Millares 2 2 4 6" xfId="5379" xr:uid="{67372C08-2970-4A94-8631-82C11E9ADC0B}"/>
    <cellStyle name="Millares 2 2 5" xfId="153" xr:uid="{E5141416-4AE1-4EFC-A3DF-6C37A0319666}"/>
    <cellStyle name="Millares 2 2 5 2" xfId="960" xr:uid="{2D86D2A2-1FC0-47D5-B7C5-5ED39265DEFD}"/>
    <cellStyle name="Millares 2 2 5 2 2" xfId="1380" xr:uid="{05040E4C-FEF4-40AB-850D-6ADF8C3948CE}"/>
    <cellStyle name="Millares 2 2 5 2 2 2" xfId="2564" xr:uid="{6320975A-DEBF-4DDB-A094-A2A8E7B68A89}"/>
    <cellStyle name="Millares 2 2 5 2 2 2 2" xfId="4930" xr:uid="{8BD13DBC-529F-45C4-9BDC-50CAA2349505}"/>
    <cellStyle name="Millares 2 2 5 2 2 3" xfId="3747" xr:uid="{08364C75-827D-4E7E-9DC5-B8E0E55517A3}"/>
    <cellStyle name="Millares 2 2 5 2 3" xfId="2146" xr:uid="{57A8852C-6358-4B29-87EB-CFB7C29FA924}"/>
    <cellStyle name="Millares 2 2 5 2 3 2" xfId="4512" xr:uid="{9393C405-CD38-44DE-A614-351830BE2C90}"/>
    <cellStyle name="Millares 2 2 5 2 4" xfId="3329" xr:uid="{662B00A0-4C5B-4FC0-A975-38CDDA6F74A4}"/>
    <cellStyle name="Millares 2 2 5 2 5" xfId="5509" xr:uid="{55A62553-D668-46B0-944E-C5C70F63E15A}"/>
    <cellStyle name="Millares 2 2 5 3" xfId="1170" xr:uid="{36A515CE-A4B2-4067-A9C4-5A396F33C4E8}"/>
    <cellStyle name="Millares 2 2 5 3 2" xfId="2355" xr:uid="{3CA45EE1-55D4-4E12-812B-9AD04988C212}"/>
    <cellStyle name="Millares 2 2 5 3 2 2" xfId="4721" xr:uid="{37604FC9-1020-42CE-A1F5-3C6DC7421D3B}"/>
    <cellStyle name="Millares 2 2 5 3 3" xfId="3538" xr:uid="{8DBDB6EA-9380-4194-8156-E344D26BC5B2}"/>
    <cellStyle name="Millares 2 2 5 4" xfId="1763" xr:uid="{60F85581-3024-4D73-82E3-82E26CB5F185}"/>
    <cellStyle name="Millares 2 2 5 4 2" xfId="4129" xr:uid="{B3EBDB41-B525-4384-916E-FA1792E23618}"/>
    <cellStyle name="Millares 2 2 5 5" xfId="2946" xr:uid="{922626ED-D0C1-4590-A2C4-E366C1A64624}"/>
    <cellStyle name="Millares 2 2 5 6" xfId="5404" xr:uid="{DBFEF8CF-4EA5-40AB-A2DB-DEFBD88CF2BA}"/>
    <cellStyle name="Millares 2 2 6" xfId="248" xr:uid="{153FA1E2-8F72-4343-9674-17563207E7CE}"/>
    <cellStyle name="Millares 2 2 6 2" xfId="5512" xr:uid="{CBC0D0D0-2683-415F-A27B-57D35B8FDBFD}"/>
    <cellStyle name="Millares 2 2 6 3" xfId="5429" xr:uid="{A3BF26BD-3153-4EEF-BD0D-92B43B433794}"/>
    <cellStyle name="Millares 2 2 7" xfId="710" xr:uid="{0B6E229B-330F-497C-952D-A5F8D959EDD4}"/>
    <cellStyle name="Millares 2 2 7 2" xfId="5515" xr:uid="{040D6659-3F61-443F-BE69-641366E400E4}"/>
    <cellStyle name="Millares 2 2 7 3" xfId="5455" xr:uid="{B6CC01FA-DF34-42C0-BD46-BE70FB442F9F}"/>
    <cellStyle name="Millares 2 2 8" xfId="931" xr:uid="{474A39C1-5714-4DA8-909D-84E82298D9AD}"/>
    <cellStyle name="Millares 2 2 8 2" xfId="1351" xr:uid="{6F4EF37B-B7FE-4061-9AF5-7156D76604EE}"/>
    <cellStyle name="Millares 2 2 8 2 2" xfId="2535" xr:uid="{C4FC8C17-06E4-4E8B-BA92-D28D7C433574}"/>
    <cellStyle name="Millares 2 2 8 2 2 2" xfId="4901" xr:uid="{6C7BD4A2-3EDD-4E5E-BEFE-D6B849B441CC}"/>
    <cellStyle name="Millares 2 2 8 2 3" xfId="3718" xr:uid="{DD9F4C2C-0015-481C-868E-AB4476451ECA}"/>
    <cellStyle name="Millares 2 2 8 2 4" xfId="5518" xr:uid="{DE11DE60-6EB5-4A54-A557-60F75E75E3B5}"/>
    <cellStyle name="Millares 2 2 8 3" xfId="2117" xr:uid="{4B1B4F3C-57D0-4125-BBA1-4A7534F29E59}"/>
    <cellStyle name="Millares 2 2 8 3 2" xfId="4483" xr:uid="{C2A3090F-06A9-4FA9-8D7A-CD0DAAB03978}"/>
    <cellStyle name="Millares 2 2 8 4" xfId="3300" xr:uid="{70755B7D-A951-423B-9A76-00BAC53012FA}"/>
    <cellStyle name="Millares 2 2 8 5" xfId="5481" xr:uid="{779CD0F7-3672-48AB-A862-FD83CCB55392}"/>
    <cellStyle name="Millares 2 2 9" xfId="1141" xr:uid="{5F9B4414-4E13-4968-8DC0-3FD82958C659}"/>
    <cellStyle name="Millares 2 2 9 2" xfId="2326" xr:uid="{6C6A029D-6F12-425F-89C5-27F4664B7B54}"/>
    <cellStyle name="Millares 2 2 9 2 2" xfId="4692" xr:uid="{2D83B14B-6929-4BC5-9397-05CEA1192B02}"/>
    <cellStyle name="Millares 2 2 9 3" xfId="3509" xr:uid="{BCB0F67E-B5F2-4454-B2BD-BAECB6824B52}"/>
    <cellStyle name="Millares 2 2 9 4" xfId="5498" xr:uid="{0BD94267-F15D-454F-BA77-13951D18E70C}"/>
    <cellStyle name="Millares 2 3" xfId="104" xr:uid="{E15B6AC8-6F82-43B1-AE60-CE1FBD3477B1}"/>
    <cellStyle name="Millares 2 3 2" xfId="469" xr:uid="{749A8D35-5BE7-4BB0-B965-1D7F85E6C08B}"/>
    <cellStyle name="Millares 2 3 2 2" xfId="5332" xr:uid="{F4E066A6-517E-4E7B-9FA3-5F385BF40E7B}"/>
    <cellStyle name="Millares 2 3 3" xfId="5356" xr:uid="{9D3EC084-36E3-4D70-890E-00AAE5FAD061}"/>
    <cellStyle name="Millares 2 3 4" xfId="5381" xr:uid="{6BB768B8-9760-4D59-93AD-B1518F658911}"/>
    <cellStyle name="Millares 2 3 5" xfId="5406" xr:uid="{F79CC312-F607-4A69-9597-6089113C2BCE}"/>
    <cellStyle name="Millares 2 3 6" xfId="5431" xr:uid="{B09F5FCA-B6AE-457D-8B26-705455CA6A71}"/>
    <cellStyle name="Millares 2 3 7" xfId="5457" xr:uid="{4191BD5B-5FF3-4867-A07C-27765E486C12}"/>
    <cellStyle name="Millares 2 3 8" xfId="5483" xr:uid="{C492D3DA-3791-46C0-ACDC-307F77BDFC56}"/>
    <cellStyle name="Millares 2 3 9" xfId="5306" xr:uid="{0D475731-C8A5-4BCD-A725-2A20FB65A247}"/>
    <cellStyle name="Millares 2 4" xfId="109" xr:uid="{E0D3185D-B9BE-4E7F-9634-26C155CF10FC}"/>
    <cellStyle name="Millares 2 4 2" xfId="125" xr:uid="{1C74E544-1604-4350-9FEE-C1ED34248E68}"/>
    <cellStyle name="Millares 2 4 3" xfId="705" xr:uid="{A554B808-E7F4-4D6F-A280-B5F616FE4EEB}"/>
    <cellStyle name="Millares 2 4 4" xfId="5280" xr:uid="{38659A9D-44D6-45E8-A8BA-28AA359EA8CE}"/>
    <cellStyle name="Millares 2 5" xfId="85" xr:uid="{CE6FD2C3-EF02-42C2-A0F9-BE7FC11EDB7F}"/>
    <cellStyle name="Millares 2 5 2" xfId="5316" xr:uid="{D2389AFF-E8D4-41FA-95F1-F8EF380C2D59}"/>
    <cellStyle name="Millares 2 6" xfId="71" xr:uid="{F9734C28-094C-4B6A-8437-FFF8BF6C13D4}"/>
    <cellStyle name="Millares 2 6 2" xfId="5342" xr:uid="{2F41CB25-CBC9-419F-B300-EED1E5C7E801}"/>
    <cellStyle name="Millares 2 7" xfId="716" xr:uid="{E08D0ECF-8100-4D23-8197-110E5A8E334F}"/>
    <cellStyle name="Millares 2 7 2" xfId="5365" xr:uid="{B462DA1D-79FD-4714-B061-FCF6202453A5}"/>
    <cellStyle name="Millares 2 8" xfId="5390" xr:uid="{503588C1-B163-48A6-BDF5-996A1B546670}"/>
    <cellStyle name="Millares 2 8 2 2" xfId="5283" xr:uid="{A6511632-30E7-40B4-8FC1-E65299E742C8}"/>
    <cellStyle name="Millares 2 9" xfId="5415" xr:uid="{10C8EF21-7441-43A2-9723-24E34430AD96}"/>
    <cellStyle name="Millares 20" xfId="250" xr:uid="{7CB73BA2-3B65-4644-8788-AF3F3EC807FF}"/>
    <cellStyle name="Millares 20 2" xfId="708" xr:uid="{A4139CC5-6F83-4511-9501-A369B3322EE6}"/>
    <cellStyle name="Millares 20 2 2" xfId="1102" xr:uid="{E1F0B49B-E9CF-4B52-AC9E-408273A0C284}"/>
    <cellStyle name="Millares 20 2 2 2" xfId="1522" xr:uid="{8055250E-23B3-4355-9867-1724A4A67E16}"/>
    <cellStyle name="Millares 20 2 2 2 2" xfId="2705" xr:uid="{A237227C-4D18-46C0-B15F-B65C6A7A14F8}"/>
    <cellStyle name="Millares 20 2 2 2 2 2" xfId="5071" xr:uid="{F2BCB79C-0D43-4F46-B349-27A61DE2D080}"/>
    <cellStyle name="Millares 20 2 2 2 3" xfId="3888" xr:uid="{52FCC50D-3195-4A5F-8C10-49191270283C}"/>
    <cellStyle name="Millares 20 2 2 3" xfId="2287" xr:uid="{D19B19FD-D361-4D5F-9C97-1DF76E8B5AE2}"/>
    <cellStyle name="Millares 20 2 2 3 2" xfId="4653" xr:uid="{52B35DBD-EF6B-44E3-9076-D1A054C9673C}"/>
    <cellStyle name="Millares 20 2 2 4" xfId="3470" xr:uid="{0E669269-8C52-4B6A-8592-7FF669A2CE53}"/>
    <cellStyle name="Millares 20 2 3" xfId="1312" xr:uid="{4C9416AE-BCA1-4143-8E73-CA6297AB01C8}"/>
    <cellStyle name="Millares 20 2 3 2" xfId="2496" xr:uid="{FE1A9655-E2B0-4600-AF3D-49CA42BD92D0}"/>
    <cellStyle name="Millares 20 2 3 2 2" xfId="4862" xr:uid="{4AA9F5BF-91D9-4455-9713-40B2C6CC5235}"/>
    <cellStyle name="Millares 20 2 3 3" xfId="3679" xr:uid="{DDA9C335-6A70-4629-AB1B-746E047B4504}"/>
    <cellStyle name="Millares 20 2 4" xfId="1904" xr:uid="{081478A5-5161-4C0A-892C-75BFC4DDC87F}"/>
    <cellStyle name="Millares 20 2 4 2" xfId="4270" xr:uid="{D64FD672-1879-40A3-9CD6-2DFC06B9A811}"/>
    <cellStyle name="Millares 20 2 5" xfId="3087" xr:uid="{3BD17D07-425E-489A-B19A-F0D44D932949}"/>
    <cellStyle name="Millares 20 3" xfId="5519" xr:uid="{02C16416-26DD-453A-AE18-732960FBD78E}"/>
    <cellStyle name="Millares 21" xfId="707" xr:uid="{0DDC5621-C9EB-4A3C-ADBA-0B52DD63550D}"/>
    <cellStyle name="Millares 21 2" xfId="715" xr:uid="{38B16733-4273-415C-84EF-3B1BEA93F9E3}"/>
    <cellStyle name="Millares 21 2 2" xfId="1108" xr:uid="{FF69B307-0BF2-4548-9D6B-7436CA1E458B}"/>
    <cellStyle name="Millares 21 2 2 2" xfId="1528" xr:uid="{3FB6617F-0CEE-44D3-BB95-89983F0BCF5C}"/>
    <cellStyle name="Millares 21 2 2 2 2" xfId="2711" xr:uid="{C69335C6-447F-42CE-881E-CD4E8D3DFDB7}"/>
    <cellStyle name="Millares 21 2 2 2 2 2" xfId="5077" xr:uid="{6982FDF7-45F9-485B-9DA4-C41ABEF32F69}"/>
    <cellStyle name="Millares 21 2 2 2 3" xfId="3894" xr:uid="{876E5A6E-DFF5-43C0-A16B-B0648727D5AD}"/>
    <cellStyle name="Millares 21 2 2 3" xfId="2293" xr:uid="{867068BB-38AC-470C-9FDF-9253779F7877}"/>
    <cellStyle name="Millares 21 2 2 3 2" xfId="4659" xr:uid="{B29B2CC6-D946-4639-BD1D-AB3297660D12}"/>
    <cellStyle name="Millares 21 2 2 4" xfId="3476" xr:uid="{0D57325C-AE4A-4AF0-9A70-5825056A82EF}"/>
    <cellStyle name="Millares 21 2 3" xfId="1318" xr:uid="{09780A95-C616-4DA7-A8FC-36C6AA8BBC62}"/>
    <cellStyle name="Millares 21 2 3 2" xfId="2502" xr:uid="{E1BE3A3A-33B2-4087-9580-A15C22DBA70D}"/>
    <cellStyle name="Millares 21 2 3 2 2" xfId="4868" xr:uid="{D740A194-ED2B-4E37-9496-C061B818AF29}"/>
    <cellStyle name="Millares 21 2 3 3" xfId="3685" xr:uid="{8E76F1B2-4160-400F-A2DD-C8946251BE17}"/>
    <cellStyle name="Millares 21 2 4" xfId="1910" xr:uid="{213DE111-F6C1-4185-8A69-9CB395C73900}"/>
    <cellStyle name="Millares 21 2 4 2" xfId="4276" xr:uid="{EE9A0FBE-2307-49C2-A076-E40304B30C43}"/>
    <cellStyle name="Millares 21 2 5" xfId="3093" xr:uid="{10D41C9F-0B6E-4DB9-9F9B-779AFBF9E6A4}"/>
    <cellStyle name="Millares 22" xfId="720" xr:uid="{90009D1D-98C2-4ED9-95B8-065AF5C9D8BB}"/>
    <cellStyle name="Millares 22 2" xfId="711" xr:uid="{6EB074EC-A5DF-4B35-9A82-3678EBA2EE58}"/>
    <cellStyle name="Millares 22 2 2" xfId="1104" xr:uid="{20E1539A-071F-4DD1-97B4-1786DF886755}"/>
    <cellStyle name="Millares 22 2 2 2" xfId="1524" xr:uid="{CC911A6A-7BC2-4A95-8DC6-517DF2C5B806}"/>
    <cellStyle name="Millares 22 2 2 2 2" xfId="2707" xr:uid="{1EFC62BF-2760-4E31-BE57-1DA7207B12F2}"/>
    <cellStyle name="Millares 22 2 2 2 2 2" xfId="5073" xr:uid="{D8B56D66-EB01-455A-BF01-AA65B3DE7D60}"/>
    <cellStyle name="Millares 22 2 2 2 3" xfId="3890" xr:uid="{C0B3D216-7F68-41EA-9ACC-118D2E386FDA}"/>
    <cellStyle name="Millares 22 2 2 3" xfId="2289" xr:uid="{87983A86-7E81-4B5C-A187-257CBECECF55}"/>
    <cellStyle name="Millares 22 2 2 3 2" xfId="4655" xr:uid="{2E904116-5EDA-4F1B-A83E-024FA2C0B70C}"/>
    <cellStyle name="Millares 22 2 2 4" xfId="3472" xr:uid="{5E720150-50A2-49DA-8277-FC123055AA02}"/>
    <cellStyle name="Millares 22 2 3" xfId="1314" xr:uid="{F9AC4EF3-ED95-470B-A61F-536BA23890D7}"/>
    <cellStyle name="Millares 22 2 3 2" xfId="2498" xr:uid="{8D2F447F-7597-430C-90FC-3E3D040936ED}"/>
    <cellStyle name="Millares 22 2 3 2 2" xfId="4864" xr:uid="{0E504295-2180-4946-B866-F9C00E6759BA}"/>
    <cellStyle name="Millares 22 2 3 3" xfId="3681" xr:uid="{839996BB-AF2B-4456-AC0A-F8E89086DEA9}"/>
    <cellStyle name="Millares 22 2 4" xfId="1906" xr:uid="{2C926375-67B5-41A0-BE3F-6C856A9B8A4E}"/>
    <cellStyle name="Millares 22 2 4 2" xfId="4272" xr:uid="{E714F1AC-FF52-48EB-AE44-42BAFFD44A53}"/>
    <cellStyle name="Millares 22 2 5" xfId="3089" xr:uid="{55799FA8-38EA-42B8-9F63-1CCBE5E39A68}"/>
    <cellStyle name="Millares 23" xfId="735" xr:uid="{68B96CF8-F4F7-4D0E-A4D5-6A30EC2E7005}"/>
    <cellStyle name="Millares 23 2" xfId="1122" xr:uid="{6708DDC0-FE39-43EB-B532-8583B6AA0686}"/>
    <cellStyle name="Millares 23 2 2" xfId="1542" xr:uid="{F7CD5E47-957E-483E-8A2B-F1082F7621A1}"/>
    <cellStyle name="Millares 23 2 2 2" xfId="2725" xr:uid="{0B4EB332-2ED9-45A3-B3B1-DCCE4F88049B}"/>
    <cellStyle name="Millares 23 2 2 2 2" xfId="5091" xr:uid="{A43B4895-6378-4AEB-993C-DB6C1B695B3B}"/>
    <cellStyle name="Millares 23 2 2 3" xfId="3908" xr:uid="{2E8F03F5-8DC0-4A8A-90D9-B440B6212F5D}"/>
    <cellStyle name="Millares 23 2 3" xfId="2307" xr:uid="{9EC48801-3400-417D-AD6D-450710598A84}"/>
    <cellStyle name="Millares 23 2 3 2" xfId="4673" xr:uid="{3304BE37-611C-4258-8A09-29CBEFC9A531}"/>
    <cellStyle name="Millares 23 2 4" xfId="3490" xr:uid="{D1400325-68C5-4286-81A3-3479E949F814}"/>
    <cellStyle name="Millares 23 3" xfId="1332" xr:uid="{491618A3-20DF-4B3A-B679-AE7087A54E44}"/>
    <cellStyle name="Millares 23 3 2" xfId="2516" xr:uid="{48470FA5-6B27-4C25-9ABE-D396C7BF4B15}"/>
    <cellStyle name="Millares 23 3 2 2" xfId="4882" xr:uid="{BAB5E7DE-17A1-4C90-87ED-1E2669EBAF00}"/>
    <cellStyle name="Millares 23 3 3" xfId="3699" xr:uid="{94DDAB56-7E24-44A0-B08E-58FF4DCF8861}"/>
    <cellStyle name="Millares 23 4" xfId="1924" xr:uid="{198F7CA1-CA14-4BC6-8D35-46C88E675C7D}"/>
    <cellStyle name="Millares 23 4 2" xfId="4290" xr:uid="{84E9A941-AA25-4B1A-B30D-A98069C5366C}"/>
    <cellStyle name="Millares 23 5" xfId="3107" xr:uid="{86E60B73-0FE2-4A48-A526-2BC80F22AB9A}"/>
    <cellStyle name="Millares 24" xfId="737" xr:uid="{59822940-3860-49D7-8B0B-BD56B112A2BF}"/>
    <cellStyle name="Millares 24 2" xfId="1123" xr:uid="{D70702C0-C3DE-4FA1-B95F-6D216354A07C}"/>
    <cellStyle name="Millares 24 2 2" xfId="1543" xr:uid="{72F21759-213E-4585-9D13-A926E91BA936}"/>
    <cellStyle name="Millares 24 2 2 2" xfId="2726" xr:uid="{A168192E-A141-4A48-8A31-7C26C961FEF3}"/>
    <cellStyle name="Millares 24 2 2 2 2" xfId="5092" xr:uid="{72BEBE04-BA98-45D0-AAD3-392F20DAE0E8}"/>
    <cellStyle name="Millares 24 2 2 3" xfId="3909" xr:uid="{EBD210DE-F1D6-40B2-924F-E8D931A5597B}"/>
    <cellStyle name="Millares 24 2 3" xfId="2308" xr:uid="{34804B11-51A1-4AED-B0DF-B4CA5BA9CBAC}"/>
    <cellStyle name="Millares 24 2 3 2" xfId="4674" xr:uid="{91F31A1B-1857-4A56-96CF-6BA74358B7F7}"/>
    <cellStyle name="Millares 24 2 4" xfId="3491" xr:uid="{8D45F7D8-FD69-4BFB-9B22-F0451EC1BD8C}"/>
    <cellStyle name="Millares 24 3" xfId="1333" xr:uid="{4F01C63B-6F0C-4C4F-96DD-F3A1B738F54F}"/>
    <cellStyle name="Millares 24 3 2" xfId="2517" xr:uid="{8D7E32A2-AB93-42EA-9363-A4D0C05DEADC}"/>
    <cellStyle name="Millares 24 3 2 2" xfId="4883" xr:uid="{E1D1D347-5893-49A8-8AC3-ABF44B505E73}"/>
    <cellStyle name="Millares 24 3 3" xfId="3700" xr:uid="{EFB82F6E-1384-4A2C-98EE-202826DCC240}"/>
    <cellStyle name="Millares 24 4" xfId="1925" xr:uid="{22194555-C330-4D46-8BC7-B7C470F0BF86}"/>
    <cellStyle name="Millares 24 4 2" xfId="4291" xr:uid="{B8815BF8-12C2-4A34-BD90-EE32135EBCFD}"/>
    <cellStyle name="Millares 24 5" xfId="3108" xr:uid="{7213DA2F-D46E-45F1-AC03-D6F3662CF137}"/>
    <cellStyle name="Millares 25" xfId="718" xr:uid="{FC8F20DA-15C6-46C8-BC2C-9C34B3F40FDC}"/>
    <cellStyle name="Millares 25 2" xfId="1110" xr:uid="{332F2CE1-0887-4F56-B834-67F8C7F980DE}"/>
    <cellStyle name="Millares 25 2 2" xfId="1530" xr:uid="{5F75625C-693F-4621-808E-74066516CBBB}"/>
    <cellStyle name="Millares 25 2 2 2" xfId="2713" xr:uid="{AC160EB0-38C1-4249-87A7-BD01C6ECDA69}"/>
    <cellStyle name="Millares 25 2 2 2 2" xfId="5079" xr:uid="{C9752642-6442-4707-9D29-F825324074CD}"/>
    <cellStyle name="Millares 25 2 2 3" xfId="3896" xr:uid="{D9FD5450-EA4D-4854-9141-4C56F5B4173F}"/>
    <cellStyle name="Millares 25 2 3" xfId="2295" xr:uid="{5B3A6066-820E-40F8-ABAA-695D8526FFE8}"/>
    <cellStyle name="Millares 25 2 3 2" xfId="4661" xr:uid="{DE24F48D-1DE2-4D97-9BB4-126E5FB57AAA}"/>
    <cellStyle name="Millares 25 2 4" xfId="3478" xr:uid="{E6A0A6B7-A75C-4A37-A8DC-CDA7CDCB1030}"/>
    <cellStyle name="Millares 25 3" xfId="1320" xr:uid="{8764D856-407A-4EE6-8714-E3ECDA32D4CE}"/>
    <cellStyle name="Millares 25 3 2" xfId="2504" xr:uid="{0D0D9DB0-DDB4-47FE-BEBA-A22A55D88505}"/>
    <cellStyle name="Millares 25 3 2 2" xfId="4870" xr:uid="{5BFCB5B2-6314-4965-8E67-D045E8B715B0}"/>
    <cellStyle name="Millares 25 3 3" xfId="3687" xr:uid="{2888615E-17E0-4A80-888B-A78BA7B12D47}"/>
    <cellStyle name="Millares 25 4" xfId="1912" xr:uid="{DF2FAE58-716A-4F90-915A-C05155F1118E}"/>
    <cellStyle name="Millares 25 4 2" xfId="4278" xr:uid="{ACF8AA27-4484-46A1-9BD2-5B80E0E98B9C}"/>
    <cellStyle name="Millares 25 5" xfId="3095" xr:uid="{F41FBEAB-B4F3-4C2B-90FE-FA0B2DDF733C}"/>
    <cellStyle name="Millares 26" xfId="717" xr:uid="{EE5629D5-677C-473B-AC7D-BCFD1E4D2B65}"/>
    <cellStyle name="Millares 26 2" xfId="1109" xr:uid="{15E3D53A-A68B-4438-95FA-BFCD505ACDA0}"/>
    <cellStyle name="Millares 26 2 2" xfId="1529" xr:uid="{DA8340F7-0D4E-49AB-B417-288985B36195}"/>
    <cellStyle name="Millares 26 2 2 2" xfId="2712" xr:uid="{68C90DA6-D3C2-4863-916C-238C90FEF5DC}"/>
    <cellStyle name="Millares 26 2 2 2 2" xfId="5078" xr:uid="{2932F48B-0581-4857-BE0C-9956D3BB48D7}"/>
    <cellStyle name="Millares 26 2 2 3" xfId="3895" xr:uid="{04B98B01-2E4B-4607-9C87-D3BECD4D7E8F}"/>
    <cellStyle name="Millares 26 2 3" xfId="2294" xr:uid="{7C99F133-6AFC-42AC-928C-87E26AABAB03}"/>
    <cellStyle name="Millares 26 2 3 2" xfId="4660" xr:uid="{E289AE37-90AD-4801-8918-E8DE56DE44DA}"/>
    <cellStyle name="Millares 26 2 4" xfId="3477" xr:uid="{30A29269-0544-4016-A056-61BC83F497AA}"/>
    <cellStyle name="Millares 26 3" xfId="1319" xr:uid="{B5EFC0CE-D417-498C-9E85-E5FDFB513A9F}"/>
    <cellStyle name="Millares 26 3 2" xfId="2503" xr:uid="{5FE6531F-8C73-4A47-88FA-AB7D6F9DD323}"/>
    <cellStyle name="Millares 26 3 2 2" xfId="4869" xr:uid="{C1AA7DCD-9427-4DE1-B93B-1E487E88C018}"/>
    <cellStyle name="Millares 26 3 3" xfId="3686" xr:uid="{E7FFFECE-56FD-43A8-AADA-C8ED645FED6D}"/>
    <cellStyle name="Millares 26 4" xfId="1911" xr:uid="{DF879855-C277-412B-A293-A450A693C24E}"/>
    <cellStyle name="Millares 26 4 2" xfId="4277" xr:uid="{6EF5232A-6423-4510-88E8-5CA3EE07582E}"/>
    <cellStyle name="Millares 26 5" xfId="3094" xr:uid="{D7ED0995-38DF-4BF4-921A-D1ADE6ABD787}"/>
    <cellStyle name="Millares 27" xfId="246" xr:uid="{152B5FAF-CDD5-4AD0-9569-FE262D7F0429}"/>
    <cellStyle name="Millares 27 2" xfId="1035" xr:uid="{B8A8D078-BC3D-4DDA-8CB1-0C23670BCE4A}"/>
    <cellStyle name="Millares 27 2 2" xfId="1455" xr:uid="{C7F39C7E-8CF4-4D2C-9549-7270BB2A1C86}"/>
    <cellStyle name="Millares 27 2 2 2" xfId="2638" xr:uid="{5D1A432C-01B1-45BF-990A-453EBF666441}"/>
    <cellStyle name="Millares 27 2 2 2 2" xfId="5004" xr:uid="{3C05B932-88E6-4511-9EF5-4B9D8E054938}"/>
    <cellStyle name="Millares 27 2 2 3" xfId="3821" xr:uid="{850C48A8-7545-4487-B0C4-527242AE5A52}"/>
    <cellStyle name="Millares 27 2 3" xfId="2220" xr:uid="{15D41AC2-BB30-4AEC-BBB6-1FFDF1B9579C}"/>
    <cellStyle name="Millares 27 2 3 2" xfId="4586" xr:uid="{7D0A787B-F87E-4887-B858-09E25CEC052C}"/>
    <cellStyle name="Millares 27 2 4" xfId="3403" xr:uid="{EF54FFE4-97F2-4F10-A851-7AAF80F4A67B}"/>
    <cellStyle name="Millares 27 3" xfId="1245" xr:uid="{5D298011-4E4D-4D13-A6DD-CD8BEF9193EA}"/>
    <cellStyle name="Millares 27 3 2" xfId="2429" xr:uid="{900D3D10-B5A6-47C7-A5CB-407F1DBDF9E7}"/>
    <cellStyle name="Millares 27 3 2 2" xfId="4795" xr:uid="{877061C5-8EDF-4866-B16A-75C2556C3962}"/>
    <cellStyle name="Millares 27 3 3" xfId="3612" xr:uid="{729FDAAA-7A7A-4EFB-AF03-A7AE6F7D457D}"/>
    <cellStyle name="Millares 27 4" xfId="1837" xr:uid="{FF3F9F1A-D021-4330-A954-F8538FC98F16}"/>
    <cellStyle name="Millares 27 4 2" xfId="4203" xr:uid="{11B88EF2-36F2-4283-A8AB-81AAA30769CF}"/>
    <cellStyle name="Millares 27 5" xfId="3020" xr:uid="{1D104469-0733-48D1-9712-3504A6C2413A}"/>
    <cellStyle name="Millares 28" xfId="728" xr:uid="{4BC42E08-D81E-4518-BA03-EB68522F7626}"/>
    <cellStyle name="Millares 29" xfId="730" xr:uid="{B3A6C2D9-98E5-456F-AE07-2A35E5847F35}"/>
    <cellStyle name="Millares 3" xfId="75" xr:uid="{566134E5-AB17-4896-9165-A1B5F61F1CDD}"/>
    <cellStyle name="Millares 3 10" xfId="5470" xr:uid="{24E54900-2F45-4184-9D4A-99BE3A8AD66D}"/>
    <cellStyle name="Millares 3 11" xfId="5286" xr:uid="{FD28F6E8-88BB-4E4D-87AC-35785492C28C}"/>
    <cellStyle name="Millares 3 2" xfId="87" xr:uid="{33850BC5-EDBF-41E1-82B6-EDF12FF6BEC3}"/>
    <cellStyle name="Millares 3 2 2" xfId="496" xr:uid="{41310098-7C30-4A64-B523-AC4E963FD2C7}"/>
    <cellStyle name="Millares 3 2 3" xfId="5302" xr:uid="{E366B84D-A19B-4BCD-BB95-278C127E56B9}"/>
    <cellStyle name="Millares 3 3" xfId="726" xr:uid="{63EB8B17-7D72-419E-8A6A-111C4C4AFAF1}"/>
    <cellStyle name="Millares 3 3 2" xfId="5335" xr:uid="{6104D34C-E9F5-4D61-A475-305B8F3CA651}"/>
    <cellStyle name="Millares 3 3 3" xfId="5359" xr:uid="{9D529FD0-FD53-475F-990F-660E927D12DB}"/>
    <cellStyle name="Millares 3 3 4" xfId="5384" xr:uid="{F42803D2-576D-4095-AA7A-1C6DF0E07D93}"/>
    <cellStyle name="Millares 3 3 5" xfId="5409" xr:uid="{BE1F3101-3D28-4937-98B9-D79AF9E88D70}"/>
    <cellStyle name="Millares 3 3 6" xfId="5434" xr:uid="{10C417E8-79AE-4AAA-8DCB-42CB92A3C949}"/>
    <cellStyle name="Millares 3 3 7" xfId="5460" xr:uid="{7DA7B10E-8167-4DB4-904A-22E45311FCBF}"/>
    <cellStyle name="Millares 3 3 8" xfId="5486" xr:uid="{B4BC2909-CED8-49F4-8238-A0AB367821F6}"/>
    <cellStyle name="Millares 3 3 9" xfId="5309" xr:uid="{E1CD914C-C887-451C-9AFD-454B3A798CEF}"/>
    <cellStyle name="Millares 3 4" xfId="5319" xr:uid="{2F914888-E77D-4842-AB21-8515FB55FBD5}"/>
    <cellStyle name="Millares 3 5" xfId="5345" xr:uid="{E835DF96-1A0F-4B92-826D-2760CD0CAC16}"/>
    <cellStyle name="Millares 3 6" xfId="5368" xr:uid="{322BFF04-D63B-41FB-8D3D-55156F1C8A45}"/>
    <cellStyle name="Millares 3 7" xfId="5393" xr:uid="{638B4DBA-F6A4-419B-88DF-7879B0D7027D}"/>
    <cellStyle name="Millares 3 8" xfId="5418" xr:uid="{11E3AF4A-67AB-4F24-9E12-0922C7E96FF0}"/>
    <cellStyle name="Millares 3 9" xfId="5444" xr:uid="{92403F33-9356-40D2-BBB7-737F7790D999}"/>
    <cellStyle name="Millares 30" xfId="5491" xr:uid="{6EB1B516-2230-4FC8-BEC4-AE890E6DA388}"/>
    <cellStyle name="Millares 4" xfId="74" xr:uid="{57B61CD4-D27E-4388-848F-B6CDC2A10C6F}"/>
    <cellStyle name="Millares 4 10" xfId="5496" xr:uid="{681E691E-491F-4DB5-B9FE-BDEDED881446}"/>
    <cellStyle name="Millares 4 2" xfId="142" xr:uid="{21976B17-B7DE-40CF-94AE-01C5546EDD73}"/>
    <cellStyle name="Millares 4 2 2" xfId="5298" xr:uid="{CFBA4B24-0C1E-4A51-B714-73751E1E2F59}"/>
    <cellStyle name="Millares 4 3" xfId="130" xr:uid="{064D8132-76CA-4B35-99B4-299FEE38CF22}"/>
    <cellStyle name="Millares 4 3 2" xfId="219" xr:uid="{68F04B1E-8E46-4F9C-8DF2-5A70619965FA}"/>
    <cellStyle name="Millares 4 3 2 2" xfId="1021" xr:uid="{236636A8-1503-4CC4-B85B-8C9BFB75492C}"/>
    <cellStyle name="Millares 4 3 2 2 2" xfId="1441" xr:uid="{D364E91C-77FE-4B7F-BFA0-B957385B628F}"/>
    <cellStyle name="Millares 4 3 2 2 2 2" xfId="2625" xr:uid="{7F352A0B-8D7B-4E26-83E4-F9B1E6FA8C88}"/>
    <cellStyle name="Millares 4 3 2 2 2 2 2" xfId="4991" xr:uid="{296DF270-E52A-49F7-9429-8E172DFA4603}"/>
    <cellStyle name="Millares 4 3 2 2 2 3" xfId="3808" xr:uid="{80821F52-BC59-446B-80EE-CCFBB2725840}"/>
    <cellStyle name="Millares 4 3 2 2 3" xfId="2207" xr:uid="{19F51BE9-7D55-4941-B5B1-85C33777D9E7}"/>
    <cellStyle name="Millares 4 3 2 2 3 2" xfId="4573" xr:uid="{D78D2DD8-3050-4277-B2C3-1209ABAF3988}"/>
    <cellStyle name="Millares 4 3 2 2 4" xfId="3390" xr:uid="{76A73E06-925B-41EE-951C-81A8F18EE7CD}"/>
    <cellStyle name="Millares 4 3 2 3" xfId="1231" xr:uid="{48355C00-C9C4-4F89-B3D3-1E4FBBE1A3FC}"/>
    <cellStyle name="Millares 4 3 2 3 2" xfId="2416" xr:uid="{EBC8F777-FCF4-4E0A-8ABB-3D1C7F9C282E}"/>
    <cellStyle name="Millares 4 3 2 3 2 2" xfId="4782" xr:uid="{4778782E-1BD7-4CB5-87D4-11F2AA59977A}"/>
    <cellStyle name="Millares 4 3 2 3 3" xfId="3599" xr:uid="{EA8976F3-E7E7-4C84-9E1D-CDEFBFBFFBEC}"/>
    <cellStyle name="Millares 4 3 2 4" xfId="1824" xr:uid="{C3CA171F-272A-4D1C-B00A-D8C63FEA4B96}"/>
    <cellStyle name="Millares 4 3 2 4 2" xfId="4190" xr:uid="{9CBD4A8C-E139-482A-BDFF-5571D400ADFF}"/>
    <cellStyle name="Millares 4 3 2 5" xfId="3007" xr:uid="{202FEA31-F55E-4D52-9E76-4ED1A9472AA3}"/>
    <cellStyle name="Millares 4 3 2 6" xfId="5499" xr:uid="{E1D12987-04DB-485C-B614-CB77267B1A09}"/>
    <cellStyle name="Millares 4 3 3" xfId="173" xr:uid="{FF2CD513-91D4-436D-B478-ACFA1937E4AB}"/>
    <cellStyle name="Millares 4 3 3 2" xfId="980" xr:uid="{FBA949AA-2D70-406F-8711-506170A9F279}"/>
    <cellStyle name="Millares 4 3 3 2 2" xfId="1400" xr:uid="{5EE933C8-7D93-4CC1-A120-3ACBFFE387C0}"/>
    <cellStyle name="Millares 4 3 3 2 2 2" xfId="2584" xr:uid="{73E58DA2-83CF-4BE1-A844-5F6ABC56626A}"/>
    <cellStyle name="Millares 4 3 3 2 2 2 2" xfId="4950" xr:uid="{7E56B129-20D9-4F07-9B2D-3B06FD0D6358}"/>
    <cellStyle name="Millares 4 3 3 2 2 3" xfId="3767" xr:uid="{11B6D66B-908A-43CE-A349-9E48A5CF174C}"/>
    <cellStyle name="Millares 4 3 3 2 3" xfId="2166" xr:uid="{AD6A3055-3006-455F-9C56-4B13173F6C6B}"/>
    <cellStyle name="Millares 4 3 3 2 3 2" xfId="4532" xr:uid="{0450B679-AA1E-41BA-87FE-3461F963A615}"/>
    <cellStyle name="Millares 4 3 3 2 4" xfId="3349" xr:uid="{ECEF824D-98E3-4FEF-8589-78BDE7A85BF5}"/>
    <cellStyle name="Millares 4 3 3 3" xfId="1190" xr:uid="{3869F109-CC4B-4C00-808D-C72FF847B7AD}"/>
    <cellStyle name="Millares 4 3 3 3 2" xfId="2375" xr:uid="{868481A5-B16A-475A-A49B-C14AE280FBB7}"/>
    <cellStyle name="Millares 4 3 3 3 2 2" xfId="4741" xr:uid="{375D79F3-871C-404E-87A1-3696532026AD}"/>
    <cellStyle name="Millares 4 3 3 3 3" xfId="3558" xr:uid="{D84D80E2-AE97-4B7A-AB0F-6FB8A9CAB50F}"/>
    <cellStyle name="Millares 4 3 3 4" xfId="1783" xr:uid="{FB13C55A-F970-4B20-8057-72A6AD1CFDCC}"/>
    <cellStyle name="Millares 4 3 3 4 2" xfId="4149" xr:uid="{D8EA2EF7-4E54-42E2-B057-A249C8888AC1}"/>
    <cellStyle name="Millares 4 3 3 5" xfId="2966" xr:uid="{E2BA521C-95AB-4CDC-9AF7-27FDB1B979B8}"/>
    <cellStyle name="Millares 4 3 4" xfId="952" xr:uid="{136CE1F0-09C4-413E-A6E4-79966D05C396}"/>
    <cellStyle name="Millares 4 3 4 2" xfId="1372" xr:uid="{1664AE62-9DC1-4DF3-AE7A-1EFC10277210}"/>
    <cellStyle name="Millares 4 3 4 2 2" xfId="2556" xr:uid="{74ADE2E6-0470-49C9-879E-470335979AE4}"/>
    <cellStyle name="Millares 4 3 4 2 2 2" xfId="4922" xr:uid="{8653A2C6-1F0C-4328-B4F2-5364CD0A6D21}"/>
    <cellStyle name="Millares 4 3 4 2 3" xfId="3739" xr:uid="{D5FCF177-6EDE-47EE-8A27-155AE152C5BB}"/>
    <cellStyle name="Millares 4 3 4 3" xfId="2138" xr:uid="{63AF7A22-775E-4596-94BC-4D059DCCA7B0}"/>
    <cellStyle name="Millares 4 3 4 3 2" xfId="4504" xr:uid="{A35011FB-862C-40E2-8B80-C8949E8541C7}"/>
    <cellStyle name="Millares 4 3 4 4" xfId="3321" xr:uid="{4E186743-124B-4AA5-8525-EBDD4460B91B}"/>
    <cellStyle name="Millares 4 3 5" xfId="1162" xr:uid="{6436CC18-2B78-4D87-94BD-D82BA7BA44A5}"/>
    <cellStyle name="Millares 4 3 5 2" xfId="2347" xr:uid="{14B60E09-3B6C-4D0E-AF4A-8B53CBB715CE}"/>
    <cellStyle name="Millares 4 3 5 2 2" xfId="4713" xr:uid="{0ADCDC09-2FCB-4DC6-A348-D56D0BE28C9E}"/>
    <cellStyle name="Millares 4 3 5 3" xfId="3530" xr:uid="{4832F780-5843-4644-9F80-039228007CF2}"/>
    <cellStyle name="Millares 4 3 6" xfId="1755" xr:uid="{59348409-FC1B-4BEA-A9C9-EE1D4353CE37}"/>
    <cellStyle name="Millares 4 3 6 2" xfId="4121" xr:uid="{74064787-3CC1-4AEB-A303-B72E0F32E07C}"/>
    <cellStyle name="Millares 4 3 7" xfId="2938" xr:uid="{C2BAD6E1-A72E-42CA-8AC9-83276633B4D9}"/>
    <cellStyle name="Millares 4 3 8" xfId="5322" xr:uid="{B9AFAEA3-D146-44C3-ABEE-3129DB34D5B2}"/>
    <cellStyle name="Millares 4 4" xfId="201" xr:uid="{3CB8C70A-A3BA-42FD-9889-03BC237E28D9}"/>
    <cellStyle name="Millares 4 4 2" xfId="5501" xr:uid="{DB019ACD-6815-4A39-87C7-77EE3E1B449A}"/>
    <cellStyle name="Millares 4 5" xfId="181" xr:uid="{63BD81DC-9B93-4855-A44C-40A781059CBF}"/>
    <cellStyle name="Millares 4 5 2" xfId="987" xr:uid="{A165A916-CC22-4032-ACA3-B9D1FBB57382}"/>
    <cellStyle name="Millares 4 5 2 2" xfId="1407" xr:uid="{96A6E8B1-3ED4-49A2-BC1D-E0F4855E6F2C}"/>
    <cellStyle name="Millares 4 5 2 2 2" xfId="2591" xr:uid="{0C0C7C98-B237-4C5C-8F47-C58CEC2430FD}"/>
    <cellStyle name="Millares 4 5 2 2 2 2" xfId="4957" xr:uid="{68F040BC-48D5-4EA1-B40C-73C0E10DB7F2}"/>
    <cellStyle name="Millares 4 5 2 2 3" xfId="3774" xr:uid="{CB3739A8-9C33-4D1D-9994-9D235B4B6D56}"/>
    <cellStyle name="Millares 4 5 2 3" xfId="2173" xr:uid="{2B3A3BCE-7CAB-4DD4-9D47-721AF0DCD590}"/>
    <cellStyle name="Millares 4 5 2 3 2" xfId="4539" xr:uid="{A9F756EC-D2EC-478F-9D10-EDE404B5D4F0}"/>
    <cellStyle name="Millares 4 5 2 4" xfId="3356" xr:uid="{F7CBC9B1-4E75-4999-83FE-F2642E808E32}"/>
    <cellStyle name="Millares 4 5 2 5" xfId="5504" xr:uid="{69F6CBC4-6027-4BF4-9FF1-DB970FAA24C7}"/>
    <cellStyle name="Millares 4 5 3" xfId="1197" xr:uid="{6B622CB4-14CF-4F6B-9EF2-F64849EBCB74}"/>
    <cellStyle name="Millares 4 5 3 2" xfId="2382" xr:uid="{60DEB226-5819-4B00-852E-933FAA4A6970}"/>
    <cellStyle name="Millares 4 5 3 2 2" xfId="4748" xr:uid="{0661815A-E762-4B25-B8A7-75E3C29564D3}"/>
    <cellStyle name="Millares 4 5 3 3" xfId="3565" xr:uid="{D7164B03-F1B8-4E6F-93E8-4DBDD8628AD8}"/>
    <cellStyle name="Millares 4 5 4" xfId="1790" xr:uid="{8BD5CBEF-0F7D-4A49-B124-8968AEC62488}"/>
    <cellStyle name="Millares 4 5 4 2" xfId="4156" xr:uid="{6CBEFD3E-7872-49D6-966A-C897F3AA9B85}"/>
    <cellStyle name="Millares 4 5 5" xfId="2973" xr:uid="{4D97EF0F-47AF-4FAB-B733-169155253F6F}"/>
    <cellStyle name="Millares 4 5 6" xfId="5371" xr:uid="{0693E940-C3E5-4BCE-88E1-074BDC0710D4}"/>
    <cellStyle name="Millares 4 6" xfId="713" xr:uid="{F1FC48DE-C4CC-4D0C-9766-98D8511BD1B0}"/>
    <cellStyle name="Millares 4 6 2" xfId="1106" xr:uid="{CCD4365A-8F5A-4813-AF8D-28AA971BD801}"/>
    <cellStyle name="Millares 4 6 2 2" xfId="1526" xr:uid="{64CE2982-EFE6-45F0-A269-1403D33C621C}"/>
    <cellStyle name="Millares 4 6 2 2 2" xfId="2709" xr:uid="{F3964ACE-1298-469B-8145-7DE0A1C3A0D9}"/>
    <cellStyle name="Millares 4 6 2 2 2 2" xfId="5075" xr:uid="{5E1DBA78-F024-400A-B4DB-B3FA6B76CBE4}"/>
    <cellStyle name="Millares 4 6 2 2 3" xfId="3892" xr:uid="{3C40C930-3244-4376-B227-51FAC7EC2E09}"/>
    <cellStyle name="Millares 4 6 2 3" xfId="2291" xr:uid="{BFBD0108-C9CE-47DA-8F77-91540D2BB249}"/>
    <cellStyle name="Millares 4 6 2 3 2" xfId="4657" xr:uid="{E484FC7C-89DA-4553-AB1D-88EE92F64668}"/>
    <cellStyle name="Millares 4 6 2 4" xfId="3474" xr:uid="{B83A6801-5CF6-4F2B-B6ED-78E2194AD86E}"/>
    <cellStyle name="Millares 4 6 2 5" xfId="5507" xr:uid="{484DADEA-06A5-4B3D-9770-1A4EC87B80CA}"/>
    <cellStyle name="Millares 4 6 3" xfId="1316" xr:uid="{DB5A932C-15C3-4C1C-B0E5-0C9DD6CAC176}"/>
    <cellStyle name="Millares 4 6 3 2" xfId="2500" xr:uid="{AB50DB20-849B-4953-BE05-256CA0C80EC2}"/>
    <cellStyle name="Millares 4 6 3 2 2" xfId="4866" xr:uid="{76604B34-F059-412A-A300-630A1B91E9F8}"/>
    <cellStyle name="Millares 4 6 3 3" xfId="3683" xr:uid="{EEFE999B-48F6-4AE9-82FA-1A925077761E}"/>
    <cellStyle name="Millares 4 6 4" xfId="1908" xr:uid="{1CB961B3-0BB2-44E1-AB52-AF657DD9658D}"/>
    <cellStyle name="Millares 4 6 4 2" xfId="4274" xr:uid="{E20FE325-CA26-447D-8388-A34D4A8B73F1}"/>
    <cellStyle name="Millares 4 6 5" xfId="3091" xr:uid="{56E94B65-725F-49F3-BD05-05FE9C74DCDE}"/>
    <cellStyle name="Millares 4 6 6" xfId="5396" xr:uid="{3668C431-6DC5-4138-8B1F-55FE151E8765}"/>
    <cellStyle name="Millares 4 7" xfId="5421" xr:uid="{0C2C2499-7A41-499F-98D1-26DFC2F4A68A}"/>
    <cellStyle name="Millares 4 7 2" xfId="5510" xr:uid="{7E374F30-5E40-4C03-A602-FF4F304611B4}"/>
    <cellStyle name="Millares 4 8" xfId="5447" xr:uid="{CE1D30E3-2521-4BE4-B6E9-65932E1BF9B6}"/>
    <cellStyle name="Millares 4 8 2" xfId="5513" xr:uid="{E2F480F7-C397-491F-8D2E-5DAA27ACCDD4}"/>
    <cellStyle name="Millares 4 9" xfId="5473" xr:uid="{856E2083-4AFD-416A-AFBA-CE19662B9D4A}"/>
    <cellStyle name="Millares 4 9 2" xfId="5516" xr:uid="{AEDC8305-8F66-4033-98C2-D77E6E315FA4}"/>
    <cellStyle name="Millares 5" xfId="77" xr:uid="{F5D6159B-0F9D-4F02-AE4D-2E83E60A7162}"/>
    <cellStyle name="Millares 5 2" xfId="146" xr:uid="{E364F80C-7B98-4ECC-B005-C9D3FF8E28F0}"/>
    <cellStyle name="Millares 5 2 2" xfId="5326" xr:uid="{E8F364FD-A779-46DB-92BB-DA95EFB4FA03}"/>
    <cellStyle name="Millares 5 3" xfId="138" xr:uid="{D94E3D84-AF03-4594-8A1D-456AA8BF96DF}"/>
    <cellStyle name="Millares 5 3 2" xfId="220" xr:uid="{C47329A5-F203-41F3-BB98-BB43F8B32538}"/>
    <cellStyle name="Millares 5 3 2 2" xfId="1022" xr:uid="{C5EDC82E-E007-4E1A-B408-B1A7F45932A6}"/>
    <cellStyle name="Millares 5 3 2 2 2" xfId="1442" xr:uid="{2EA528F0-EA7B-4121-BE5F-C8C514631FE4}"/>
    <cellStyle name="Millares 5 3 2 2 2 2" xfId="2626" xr:uid="{CBC5A965-06F1-4F89-8707-8C3846ED0C2B}"/>
    <cellStyle name="Millares 5 3 2 2 2 2 2" xfId="4992" xr:uid="{9DE15F70-16FE-4E10-A66B-A4DBD15C3479}"/>
    <cellStyle name="Millares 5 3 2 2 2 3" xfId="3809" xr:uid="{0FDDAB64-27CE-48D8-97AA-20EFC49FE2FA}"/>
    <cellStyle name="Millares 5 3 2 2 3" xfId="2208" xr:uid="{F5BBD441-6B22-4C87-8116-DCDA7CF6ED04}"/>
    <cellStyle name="Millares 5 3 2 2 3 2" xfId="4574" xr:uid="{35D0D3B5-4B90-4F40-BBF9-D4EDCB62F0E8}"/>
    <cellStyle name="Millares 5 3 2 2 4" xfId="3391" xr:uid="{6123459E-0968-4FFC-AE3B-7B0BCFF94E3E}"/>
    <cellStyle name="Millares 5 3 2 3" xfId="1232" xr:uid="{53AEBEC9-586D-45AC-8F7C-E154F1B2604A}"/>
    <cellStyle name="Millares 5 3 2 3 2" xfId="2417" xr:uid="{05D00512-55AC-4B5D-A3BE-7A51F4C5DB06}"/>
    <cellStyle name="Millares 5 3 2 3 2 2" xfId="4783" xr:uid="{B09BAC4F-0A58-4247-8ED6-20D188F4082E}"/>
    <cellStyle name="Millares 5 3 2 3 3" xfId="3600" xr:uid="{8356EA8C-B02B-412F-A9CE-811F8E454C5E}"/>
    <cellStyle name="Millares 5 3 2 4" xfId="1825" xr:uid="{E4A4E16D-7ADE-4472-AF5E-AAE1FC3E0186}"/>
    <cellStyle name="Millares 5 3 2 4 2" xfId="4191" xr:uid="{4484DF56-4E29-4C51-96C8-22205F79A184}"/>
    <cellStyle name="Millares 5 3 2 5" xfId="3008" xr:uid="{CA349237-6873-44A7-B3C9-3595E9A6C035}"/>
    <cellStyle name="Millares 5 3 3" xfId="174" xr:uid="{CAEF0B08-D0B5-4B5A-B450-9A8E1D6ED7C0}"/>
    <cellStyle name="Millares 5 3 3 2" xfId="981" xr:uid="{5BAE9755-EEFF-41B5-8D92-A93E9179FD10}"/>
    <cellStyle name="Millares 5 3 3 2 2" xfId="1401" xr:uid="{FC92766E-E195-49CE-BD86-EAB6C7C525EC}"/>
    <cellStyle name="Millares 5 3 3 2 2 2" xfId="2585" xr:uid="{2F8AB148-B75E-4101-8395-AE3320147A68}"/>
    <cellStyle name="Millares 5 3 3 2 2 2 2" xfId="4951" xr:uid="{A92714F8-89C3-4866-A0AD-6476E4A38265}"/>
    <cellStyle name="Millares 5 3 3 2 2 3" xfId="3768" xr:uid="{9341FD09-3985-4FA6-8F73-E8F6C12592DC}"/>
    <cellStyle name="Millares 5 3 3 2 3" xfId="2167" xr:uid="{D9B07ECE-91D5-4F9C-86A4-7106D05AC563}"/>
    <cellStyle name="Millares 5 3 3 2 3 2" xfId="4533" xr:uid="{D6A2D7BE-7C47-48AB-9B6A-1AC4DAFB7827}"/>
    <cellStyle name="Millares 5 3 3 2 4" xfId="3350" xr:uid="{EDC91246-2FA5-4596-A880-98959DEC1A00}"/>
    <cellStyle name="Millares 5 3 3 3" xfId="1191" xr:uid="{89AE6E47-8558-4BA8-9718-6C1592C8A717}"/>
    <cellStyle name="Millares 5 3 3 3 2" xfId="2376" xr:uid="{B3DEF925-4ADC-4F0D-8277-E614224510DB}"/>
    <cellStyle name="Millares 5 3 3 3 2 2" xfId="4742" xr:uid="{AC189F9D-54BB-4FC1-8880-D8E170006D09}"/>
    <cellStyle name="Millares 5 3 3 3 3" xfId="3559" xr:uid="{37758879-3CD6-412D-9B27-226C40F7F150}"/>
    <cellStyle name="Millares 5 3 3 4" xfId="1784" xr:uid="{4F87C883-BB01-4A2B-9247-2753322842C2}"/>
    <cellStyle name="Millares 5 3 3 4 2" xfId="4150" xr:uid="{B3C997EA-6176-4CE3-B748-D8289D138676}"/>
    <cellStyle name="Millares 5 3 3 5" xfId="2967" xr:uid="{AACFB5EF-4E5A-46E7-BEBB-47B0F10328EB}"/>
    <cellStyle name="Millares 5 3 4" xfId="953" xr:uid="{02015EE5-BB7B-4191-A34A-C9DE41E0C2D0}"/>
    <cellStyle name="Millares 5 3 4 2" xfId="1373" xr:uid="{53ADED2D-4CC9-4F40-8B2C-439048B49A63}"/>
    <cellStyle name="Millares 5 3 4 2 2" xfId="2557" xr:uid="{86029190-48D3-4019-9944-6AAB74AB7FD1}"/>
    <cellStyle name="Millares 5 3 4 2 2 2" xfId="4923" xr:uid="{18A51A75-82CC-4AD0-8CEF-7B00EF4EF27F}"/>
    <cellStyle name="Millares 5 3 4 2 3" xfId="3740" xr:uid="{695955B6-442C-403E-9D8E-886A3CA528D0}"/>
    <cellStyle name="Millares 5 3 4 3" xfId="2139" xr:uid="{A6C13F73-7CBF-4E43-9D66-36C393D4F9C8}"/>
    <cellStyle name="Millares 5 3 4 3 2" xfId="4505" xr:uid="{00B131A5-903A-43E8-9DF7-F5B3E8EB112B}"/>
    <cellStyle name="Millares 5 3 4 4" xfId="3322" xr:uid="{BAEA58A1-5340-4DFF-BCDA-CF01C876D2E7}"/>
    <cellStyle name="Millares 5 3 5" xfId="1163" xr:uid="{734CE033-ABEC-4A75-8A4A-BAC32FFC1799}"/>
    <cellStyle name="Millares 5 3 5 2" xfId="2348" xr:uid="{60AFBF10-08DD-40F0-A1FB-E9EAE7A0DD54}"/>
    <cellStyle name="Millares 5 3 5 2 2" xfId="4714" xr:uid="{DEEF6162-0E88-4370-B73C-C1AD51F00681}"/>
    <cellStyle name="Millares 5 3 5 3" xfId="3531" xr:uid="{A2126165-FBED-41E1-805A-4DEFF3BC3B73}"/>
    <cellStyle name="Millares 5 3 6" xfId="1756" xr:uid="{EDB43F00-4809-44C9-8D82-C1A83CF518D7}"/>
    <cellStyle name="Millares 5 3 6 2" xfId="4122" xr:uid="{02BB4308-E316-4ECF-8663-FA83EB07A840}"/>
    <cellStyle name="Millares 5 3 7" xfId="2939" xr:uid="{83D13FD9-3523-43A6-943D-FCA93DB7318A}"/>
    <cellStyle name="Millares 5 3 8" xfId="5350" xr:uid="{7DBD91AD-2C65-4488-B35A-EA7B8811EC04}"/>
    <cellStyle name="Millares 5 4" xfId="200" xr:uid="{0BD0DA7A-9651-4CF9-90F8-7380F104DF4E}"/>
    <cellStyle name="Millares 5 4 2" xfId="5375" xr:uid="{75518864-F84B-4D9E-B8F4-47BA50DCB2D7}"/>
    <cellStyle name="Millares 5 5" xfId="189" xr:uid="{E769589C-3131-4D98-85CA-C344FCAA4851}"/>
    <cellStyle name="Millares 5 5 2" xfId="995" xr:uid="{5E0844A4-5C42-404D-81B3-8CBD816E48B4}"/>
    <cellStyle name="Millares 5 5 2 2" xfId="1415" xr:uid="{80E32B53-705B-4393-973C-B866A16C2894}"/>
    <cellStyle name="Millares 5 5 2 2 2" xfId="2599" xr:uid="{1C17F1A9-2F19-4503-BEBC-636B3DD21AAF}"/>
    <cellStyle name="Millares 5 5 2 2 2 2" xfId="4965" xr:uid="{622356D8-82DD-44D9-8F7C-6BE2AA223BC2}"/>
    <cellStyle name="Millares 5 5 2 2 3" xfId="3782" xr:uid="{2255AF76-69B5-4E99-B3CD-BDBF02AA5698}"/>
    <cellStyle name="Millares 5 5 2 3" xfId="2181" xr:uid="{2AB071F4-924A-4127-BAA3-2E86D65B13F5}"/>
    <cellStyle name="Millares 5 5 2 3 2" xfId="4547" xr:uid="{C66DC953-0E53-4B94-8F11-B108D256EDC3}"/>
    <cellStyle name="Millares 5 5 2 4" xfId="3364" xr:uid="{2843B0EC-03E2-4361-8EBD-E08920F2DE98}"/>
    <cellStyle name="Millares 5 5 3" xfId="1205" xr:uid="{DCF0AA3F-DECC-4B01-8911-73734C0E6B46}"/>
    <cellStyle name="Millares 5 5 3 2" xfId="2390" xr:uid="{6880F7AE-6EC6-434A-879F-95DF69F23B43}"/>
    <cellStyle name="Millares 5 5 3 2 2" xfId="4756" xr:uid="{CBD2FE2D-1C62-4A90-999A-0DC2D8C542EC}"/>
    <cellStyle name="Millares 5 5 3 3" xfId="3573" xr:uid="{193BCF34-5AF5-4F14-8B6C-5A5AB014B3B7}"/>
    <cellStyle name="Millares 5 5 4" xfId="1798" xr:uid="{35DEB959-53D1-421B-8E09-075D7F8A5809}"/>
    <cellStyle name="Millares 5 5 4 2" xfId="4164" xr:uid="{AFD5FC28-E315-400B-B97C-D631B15230AE}"/>
    <cellStyle name="Millares 5 5 5" xfId="2981" xr:uid="{6734A21E-12C0-441F-9498-A90649B93B5D}"/>
    <cellStyle name="Millares 5 5 6" xfId="5400" xr:uid="{4B6F36C9-D33A-42A2-BCCD-5A3115B87540}"/>
    <cellStyle name="Millares 5 6" xfId="732" xr:uid="{43EA5898-B827-4793-90A9-A3CFB4186C31}"/>
    <cellStyle name="Millares 5 6 2" xfId="1119" xr:uid="{4CF10637-77FB-45C4-BC4D-C09D779F7371}"/>
    <cellStyle name="Millares 5 6 2 2" xfId="1539" xr:uid="{42563A7B-0AF7-440C-870A-55175F6F829A}"/>
    <cellStyle name="Millares 5 6 2 2 2" xfId="2722" xr:uid="{B53F0799-B4B7-4884-B2AB-9D3FD15ADCDF}"/>
    <cellStyle name="Millares 5 6 2 2 2 2" xfId="5088" xr:uid="{B5E47E85-DA08-466B-A352-47F01E4C2758}"/>
    <cellStyle name="Millares 5 6 2 2 3" xfId="3905" xr:uid="{02B56548-D855-45E2-A4A1-E55C3DF3F7ED}"/>
    <cellStyle name="Millares 5 6 2 3" xfId="2304" xr:uid="{4391C145-276A-4441-BAEA-59D8B779C9E1}"/>
    <cellStyle name="Millares 5 6 2 3 2" xfId="4670" xr:uid="{63FA6FB6-4161-402A-A18B-ED910C2F6D6D}"/>
    <cellStyle name="Millares 5 6 2 4" xfId="3487" xr:uid="{DFD0C589-49C9-427A-A6DE-6B81DC99FE8C}"/>
    <cellStyle name="Millares 5 6 3" xfId="1329" xr:uid="{DFC38C0D-9018-4861-8FD6-453CF5A6D3DD}"/>
    <cellStyle name="Millares 5 6 3 2" xfId="2513" xr:uid="{848B74D8-2957-4F93-9F08-07A6D6CBD14A}"/>
    <cellStyle name="Millares 5 6 3 2 2" xfId="4879" xr:uid="{B71D4BF9-AD63-4469-A78F-192285F7A22F}"/>
    <cellStyle name="Millares 5 6 3 3" xfId="3696" xr:uid="{78462895-CFBC-4368-B088-D106EA2EF507}"/>
    <cellStyle name="Millares 5 6 4" xfId="1921" xr:uid="{A1B1741A-D586-49F8-8D16-C0D07C57EA6C}"/>
    <cellStyle name="Millares 5 6 4 2" xfId="4287" xr:uid="{BB076A02-4B63-4903-AEA4-C135DF82C0EC}"/>
    <cellStyle name="Millares 5 6 5" xfId="3104" xr:uid="{8108FC18-DF80-4C6E-9D9F-F4B898A3B4CE}"/>
    <cellStyle name="Millares 5 6 6" xfId="5425" xr:uid="{FF54C9D3-4FC7-49EC-B4BF-8845A23CF814}"/>
    <cellStyle name="Millares 5 7" xfId="5451" xr:uid="{7264F3F4-A406-4EC3-B716-229C8FDB5B8F}"/>
    <cellStyle name="Millares 5 8" xfId="5477" xr:uid="{A8EE7BEF-5D1B-458E-BC2C-DA3A8F054144}"/>
    <cellStyle name="Millares 5 9" xfId="5296" xr:uid="{0E36A782-6578-43E8-A3DF-6488C34D2FC6}"/>
    <cellStyle name="Millares 6" xfId="78" xr:uid="{9008DB2E-E5AA-462D-8E7D-AD2C47EC0BAF}"/>
    <cellStyle name="Millares 6 2" xfId="129" xr:uid="{90703010-5992-4752-9297-BFEA0AC9836E}"/>
    <cellStyle name="Millares 6 2 2" xfId="5328" xr:uid="{E0BC92E6-44EF-44BB-80FD-2547F208744E}"/>
    <cellStyle name="Millares 6 3" xfId="139" xr:uid="{BC48930B-980A-43C3-A08F-58E9CC65DA88}"/>
    <cellStyle name="Millares 6 3 2" xfId="221" xr:uid="{4785E7D6-504B-4D7C-B807-7D35C13CFF04}"/>
    <cellStyle name="Millares 6 3 2 2" xfId="1023" xr:uid="{0743A946-B07B-46D5-B6CE-9C2DEDDA6906}"/>
    <cellStyle name="Millares 6 3 2 2 2" xfId="1443" xr:uid="{99004C67-6719-4A99-95A3-1E209407C8FD}"/>
    <cellStyle name="Millares 6 3 2 2 2 2" xfId="2627" xr:uid="{095FDE79-D428-45D4-9F7E-5CBEC5382377}"/>
    <cellStyle name="Millares 6 3 2 2 2 2 2" xfId="4993" xr:uid="{25FEC135-7E58-4A03-8958-7049BBED9466}"/>
    <cellStyle name="Millares 6 3 2 2 2 3" xfId="3810" xr:uid="{BF0EBB9D-03D6-4A80-B81A-EFE478B3FF10}"/>
    <cellStyle name="Millares 6 3 2 2 3" xfId="2209" xr:uid="{2ED5A0AB-A757-4DCF-8310-134D4CE46869}"/>
    <cellStyle name="Millares 6 3 2 2 3 2" xfId="4575" xr:uid="{12EB0564-906E-4C83-83F3-F3388710E772}"/>
    <cellStyle name="Millares 6 3 2 2 4" xfId="3392" xr:uid="{27FDB9D6-AB85-4A85-9159-B2E7BCCB1374}"/>
    <cellStyle name="Millares 6 3 2 3" xfId="1233" xr:uid="{7824066F-0C41-4A25-97E6-C05EEF35990F}"/>
    <cellStyle name="Millares 6 3 2 3 2" xfId="2418" xr:uid="{AA815E1A-1596-41EC-8B58-4709D70856CC}"/>
    <cellStyle name="Millares 6 3 2 3 2 2" xfId="4784" xr:uid="{DEB0E0EB-E069-4A6F-80B2-7457E22413E3}"/>
    <cellStyle name="Millares 6 3 2 3 3" xfId="3601" xr:uid="{84543108-6FEC-48AA-B1E1-7CD65AE7847A}"/>
    <cellStyle name="Millares 6 3 2 4" xfId="1826" xr:uid="{5B5B3036-1671-4A67-BA27-A9F43D1C59E9}"/>
    <cellStyle name="Millares 6 3 2 4 2" xfId="4192" xr:uid="{2011EAF7-3056-4861-8090-ABDAD754FB67}"/>
    <cellStyle name="Millares 6 3 2 5" xfId="3009" xr:uid="{80CAE12E-FE34-45DC-B769-DB68E6F5EC39}"/>
    <cellStyle name="Millares 6 3 3" xfId="175" xr:uid="{829E198E-14C0-4C3C-83F6-6E50618446DE}"/>
    <cellStyle name="Millares 6 3 3 2" xfId="982" xr:uid="{340A71F8-9E02-464D-BF70-221DBDADDBB6}"/>
    <cellStyle name="Millares 6 3 3 2 2" xfId="1402" xr:uid="{BF916BF4-F55D-434B-BB33-C91B39E9F62B}"/>
    <cellStyle name="Millares 6 3 3 2 2 2" xfId="2586" xr:uid="{321C0F1C-57A8-401C-9078-265C164AA1ED}"/>
    <cellStyle name="Millares 6 3 3 2 2 2 2" xfId="4952" xr:uid="{0E469562-86F3-4D06-988A-5A6070172C3D}"/>
    <cellStyle name="Millares 6 3 3 2 2 3" xfId="3769" xr:uid="{D7DBEF8B-E4B1-47CB-B8F7-E672EC6AFA22}"/>
    <cellStyle name="Millares 6 3 3 2 3" xfId="2168" xr:uid="{D14F0CBA-593B-4B17-BACF-9AC9856A71B5}"/>
    <cellStyle name="Millares 6 3 3 2 3 2" xfId="4534" xr:uid="{9D1E7BE2-A4F7-4AE8-BFE9-81CAC6623C36}"/>
    <cellStyle name="Millares 6 3 3 2 4" xfId="3351" xr:uid="{D6A26617-DBB3-4FC2-B998-0B3FE6B4852C}"/>
    <cellStyle name="Millares 6 3 3 3" xfId="1192" xr:uid="{D752DE7A-D543-415E-A60E-4B5B90686031}"/>
    <cellStyle name="Millares 6 3 3 3 2" xfId="2377" xr:uid="{7622A130-15EF-485A-926A-120D77709748}"/>
    <cellStyle name="Millares 6 3 3 3 2 2" xfId="4743" xr:uid="{A2416506-562C-4066-94F7-36098F50DB64}"/>
    <cellStyle name="Millares 6 3 3 3 3" xfId="3560" xr:uid="{A68747B2-3B49-422B-8E61-A6C913966281}"/>
    <cellStyle name="Millares 6 3 3 4" xfId="1785" xr:uid="{285C3461-3583-452C-B08D-FF88154F9475}"/>
    <cellStyle name="Millares 6 3 3 4 2" xfId="4151" xr:uid="{F50CA3B9-C59F-4877-B1D4-A4DBBB0E9F63}"/>
    <cellStyle name="Millares 6 3 3 5" xfId="2968" xr:uid="{FDD1BDA5-3B49-4113-A2B6-1A9B85BD47AE}"/>
    <cellStyle name="Millares 6 3 4" xfId="954" xr:uid="{66EEBC05-4C8C-4682-8527-8B653C3907E0}"/>
    <cellStyle name="Millares 6 3 4 2" xfId="1374" xr:uid="{F0C543E8-69D9-4143-81F7-81F268025BA3}"/>
    <cellStyle name="Millares 6 3 4 2 2" xfId="2558" xr:uid="{580E92A9-7B38-483F-99D4-D4A67A38EF83}"/>
    <cellStyle name="Millares 6 3 4 2 2 2" xfId="4924" xr:uid="{07C1B2F5-DF18-48EA-B8D2-8169D37C23E7}"/>
    <cellStyle name="Millares 6 3 4 2 3" xfId="3741" xr:uid="{1ED11E56-0C36-4765-B318-32CD765BC555}"/>
    <cellStyle name="Millares 6 3 4 3" xfId="2140" xr:uid="{8DB2704C-A609-44D3-A62E-9E732267A33F}"/>
    <cellStyle name="Millares 6 3 4 3 2" xfId="4506" xr:uid="{07352174-B37A-4C2B-B3F8-F36CF62F8677}"/>
    <cellStyle name="Millares 6 3 4 4" xfId="3323" xr:uid="{360BE2DE-0CCC-4B97-9332-851C1A53EFFD}"/>
    <cellStyle name="Millares 6 3 5" xfId="1164" xr:uid="{192DB2C7-4F35-4D13-AC73-F963BE17CCC4}"/>
    <cellStyle name="Millares 6 3 5 2" xfId="2349" xr:uid="{B87EA75E-F84A-41B7-97C2-D1754B6D3DD9}"/>
    <cellStyle name="Millares 6 3 5 2 2" xfId="4715" xr:uid="{AEE92276-45B0-48F0-B766-669D7CE86BDB}"/>
    <cellStyle name="Millares 6 3 5 3" xfId="3532" xr:uid="{1E26C1E2-2921-4AF6-966F-6AC48E42E4DD}"/>
    <cellStyle name="Millares 6 3 6" xfId="1757" xr:uid="{09201C62-89CC-4107-98B9-D3EA37892178}"/>
    <cellStyle name="Millares 6 3 6 2" xfId="4123" xr:uid="{56C513E8-A48A-4A3C-8561-FA11522656FA}"/>
    <cellStyle name="Millares 6 3 7" xfId="2940" xr:uid="{0A5714E9-2A9C-442B-B0AE-1637366198FE}"/>
    <cellStyle name="Millares 6 3 8" xfId="5353" xr:uid="{43D77FA1-C3C8-402B-9EC6-BBB0346E4EFC}"/>
    <cellStyle name="Millares 6 4" xfId="205" xr:uid="{5562FF6F-11FC-4F38-B58E-D03D8F557B7D}"/>
    <cellStyle name="Millares 6 4 2" xfId="5378" xr:uid="{37AB5D20-AE88-4782-9833-745A963F7FC6}"/>
    <cellStyle name="Millares 6 5" xfId="190" xr:uid="{37F606AB-1039-48DC-BD7B-A685B3937ACF}"/>
    <cellStyle name="Millares 6 5 2" xfId="996" xr:uid="{890A2CEF-8F58-4F49-A2F1-413A8DE1BA61}"/>
    <cellStyle name="Millares 6 5 2 2" xfId="1416" xr:uid="{FB28B874-9A3E-443F-9667-8C91342B668C}"/>
    <cellStyle name="Millares 6 5 2 2 2" xfId="2600" xr:uid="{3D5AA75C-268D-4564-85AB-A74A4BA6F291}"/>
    <cellStyle name="Millares 6 5 2 2 2 2" xfId="4966" xr:uid="{DB2A1DEC-308E-40E9-98AA-2DAFA83EE3EA}"/>
    <cellStyle name="Millares 6 5 2 2 3" xfId="3783" xr:uid="{E9BE1632-CB5E-4A34-9CD5-F7C830CA51B0}"/>
    <cellStyle name="Millares 6 5 2 3" xfId="2182" xr:uid="{3596EE8D-49F1-4435-B9D2-51750FD23A32}"/>
    <cellStyle name="Millares 6 5 2 3 2" xfId="4548" xr:uid="{9E1FFB0A-385F-47D2-A0FC-61A72DCB9C83}"/>
    <cellStyle name="Millares 6 5 2 4" xfId="3365" xr:uid="{5AA288AE-8E6C-4929-8946-967F109BE3BB}"/>
    <cellStyle name="Millares 6 5 3" xfId="1206" xr:uid="{DE1BC7DA-36E3-46D5-B0D4-959A8EE37B88}"/>
    <cellStyle name="Millares 6 5 3 2" xfId="2391" xr:uid="{1655358D-411B-4374-B6A6-FF46B36658B4}"/>
    <cellStyle name="Millares 6 5 3 2 2" xfId="4757" xr:uid="{09082C38-EC36-439D-BF0F-D36216A8BB7F}"/>
    <cellStyle name="Millares 6 5 3 3" xfId="3574" xr:uid="{82A7792D-CC8E-44F1-8998-CF6594C0A34C}"/>
    <cellStyle name="Millares 6 5 4" xfId="1799" xr:uid="{7963B9CE-D4BE-4CF2-B21B-2D1F9158C4CD}"/>
    <cellStyle name="Millares 6 5 4 2" xfId="4165" xr:uid="{155370EE-EB8D-4F0C-9BAE-4FD7EFE990FD}"/>
    <cellStyle name="Millares 6 5 5" xfId="2982" xr:uid="{4FBFB7E3-C713-48ED-B982-01CD7CA197A7}"/>
    <cellStyle name="Millares 6 5 6" xfId="5403" xr:uid="{51F06ED8-E1A7-4559-A49F-15980CE36C91}"/>
    <cellStyle name="Millares 6 6" xfId="712" xr:uid="{2C6C00A4-2C3E-426D-A116-B4ACF88BA647}"/>
    <cellStyle name="Millares 6 6 2" xfId="1105" xr:uid="{85433A87-E0F6-457E-98AF-B4DD17BFA2D8}"/>
    <cellStyle name="Millares 6 6 2 2" xfId="1525" xr:uid="{D64002FA-2C1A-471B-B3AA-D0C8AE30D803}"/>
    <cellStyle name="Millares 6 6 2 2 2" xfId="2708" xr:uid="{E8F70B36-2723-4949-B4A6-26362298A8E9}"/>
    <cellStyle name="Millares 6 6 2 2 2 2" xfId="5074" xr:uid="{11997F3B-90F1-44BC-A94C-E4061A466C7A}"/>
    <cellStyle name="Millares 6 6 2 2 3" xfId="3891" xr:uid="{2227A7E9-4A16-492C-A509-E515E52588F7}"/>
    <cellStyle name="Millares 6 6 2 3" xfId="2290" xr:uid="{437C585C-5BDB-473B-BFB5-0290416B663F}"/>
    <cellStyle name="Millares 6 6 2 3 2" xfId="4656" xr:uid="{48E80C25-8B66-46F0-AD56-B7A62FF2EC15}"/>
    <cellStyle name="Millares 6 6 2 4" xfId="3473" xr:uid="{AA292DE5-C63D-4E4E-BC43-977B6C17EE25}"/>
    <cellStyle name="Millares 6 6 3" xfId="1315" xr:uid="{975C3ACB-9F62-45AB-B6CC-E19640107412}"/>
    <cellStyle name="Millares 6 6 3 2" xfId="2499" xr:uid="{AC510849-1E31-4E23-89C2-2269427D2D5B}"/>
    <cellStyle name="Millares 6 6 3 2 2" xfId="4865" xr:uid="{CCAB986E-C90C-499E-B554-A7A722C29558}"/>
    <cellStyle name="Millares 6 6 3 3" xfId="3682" xr:uid="{3586DEBE-EA49-4DC7-BC2B-C8D09B44DE78}"/>
    <cellStyle name="Millares 6 6 4" xfId="1907" xr:uid="{7094ADB0-C97F-4472-B42A-0FFC8A85805C}"/>
    <cellStyle name="Millares 6 6 4 2" xfId="4273" xr:uid="{98186E9E-E616-41B5-B778-F3C88E7931BB}"/>
    <cellStyle name="Millares 6 6 5" xfId="3090" xr:uid="{9A8BC17D-048A-4C3B-B35A-BE6DA2A19412}"/>
    <cellStyle name="Millares 6 6 6" xfId="5428" xr:uid="{14CC2081-D6F5-494D-BA2F-B5BDB0F23F79}"/>
    <cellStyle name="Millares 6 7" xfId="5454" xr:uid="{0BA89028-187C-4E5F-BA2C-E9CB122598CD}"/>
    <cellStyle name="Millares 6 8" xfId="5480" xr:uid="{79AFF06F-8AE5-40AA-9247-B1871E626B92}"/>
    <cellStyle name="Millares 6 9" xfId="5300" xr:uid="{D2795041-6189-4E43-9072-7EF6B3E1FE7F}"/>
    <cellStyle name="Millares 7" xfId="76" xr:uid="{3D93FB72-EA4A-415E-A9C5-934C3D160EB6}"/>
    <cellStyle name="Millares 7 2" xfId="128" xr:uid="{AB831821-9F66-4229-9E76-7517F50E44FA}"/>
    <cellStyle name="Millares 7 2 2" xfId="218" xr:uid="{DDFEEAA7-C8AE-4BDF-A182-AB581ECF236A}"/>
    <cellStyle name="Millares 7 2 2 2" xfId="1020" xr:uid="{3C95B9E4-4C20-4C4C-96CC-0B3CB606CBFA}"/>
    <cellStyle name="Millares 7 2 2 2 2" xfId="1440" xr:uid="{DB3A2A54-663C-445B-B971-C7B6E6E80723}"/>
    <cellStyle name="Millares 7 2 2 2 2 2" xfId="2624" xr:uid="{6C63257B-8FBA-486E-AD3C-8A91AFF57753}"/>
    <cellStyle name="Millares 7 2 2 2 2 2 2" xfId="4990" xr:uid="{64E1C412-265F-4CAC-ADAF-6A750A41D60A}"/>
    <cellStyle name="Millares 7 2 2 2 2 3" xfId="3807" xr:uid="{C3BB8E85-BE9F-4C09-8DAD-F66CF564C3EB}"/>
    <cellStyle name="Millares 7 2 2 2 3" xfId="2206" xr:uid="{9E719955-D581-4006-8F99-E83755D7A0FC}"/>
    <cellStyle name="Millares 7 2 2 2 3 2" xfId="4572" xr:uid="{640F0191-5115-46BE-8433-A9D1A74C3658}"/>
    <cellStyle name="Millares 7 2 2 2 4" xfId="3389" xr:uid="{7D956E3F-62B8-4294-879E-831F5E010897}"/>
    <cellStyle name="Millares 7 2 2 3" xfId="1230" xr:uid="{7D3F758B-485E-4372-A073-14DC17C016E5}"/>
    <cellStyle name="Millares 7 2 2 3 2" xfId="2415" xr:uid="{CA9ABCB6-E9C4-4CE5-B778-CF14641FBF41}"/>
    <cellStyle name="Millares 7 2 2 3 2 2" xfId="4781" xr:uid="{5548ACEC-1DD8-4B25-9C77-86BB7F31FA6A}"/>
    <cellStyle name="Millares 7 2 2 3 3" xfId="3598" xr:uid="{E3CF5F77-052E-4272-9488-BC9F342AAAB0}"/>
    <cellStyle name="Millares 7 2 2 4" xfId="1823" xr:uid="{11AB0DA7-B714-4FCE-89C4-A32A28312109}"/>
    <cellStyle name="Millares 7 2 2 4 2" xfId="4189" xr:uid="{24FCB01F-AC8A-4164-BE73-9B4E5CFA1CF1}"/>
    <cellStyle name="Millares 7 2 2 5" xfId="3006" xr:uid="{83A465FF-1464-4319-A06E-177CA5D94404}"/>
    <cellStyle name="Millares 7 2 3" xfId="172" xr:uid="{4D9366BB-BD8B-4D35-9504-820987773060}"/>
    <cellStyle name="Millares 7 2 3 2" xfId="979" xr:uid="{2C05A639-019C-48EA-98FB-7CA97C19DADD}"/>
    <cellStyle name="Millares 7 2 3 2 2" xfId="1399" xr:uid="{75EA8B58-D590-4FDE-946A-078360F98F83}"/>
    <cellStyle name="Millares 7 2 3 2 2 2" xfId="2583" xr:uid="{4563CC35-85D8-463F-B944-5EBDE0A1C439}"/>
    <cellStyle name="Millares 7 2 3 2 2 2 2" xfId="4949" xr:uid="{2CD69489-AA53-4FC0-84E0-64EBEB114020}"/>
    <cellStyle name="Millares 7 2 3 2 2 3" xfId="3766" xr:uid="{3AA59083-16BF-478E-B0C4-2E87EB6CD149}"/>
    <cellStyle name="Millares 7 2 3 2 3" xfId="2165" xr:uid="{BDFF81B4-B129-4E26-B93F-E36EAE3A84B3}"/>
    <cellStyle name="Millares 7 2 3 2 3 2" xfId="4531" xr:uid="{10877143-54A7-4EAA-83CB-9C7587EBB44D}"/>
    <cellStyle name="Millares 7 2 3 2 4" xfId="3348" xr:uid="{98147C74-F45F-4727-8296-1A3848DE901C}"/>
    <cellStyle name="Millares 7 2 3 3" xfId="1189" xr:uid="{B1F1630A-1B11-4CA4-B2AB-13B610F6E89B}"/>
    <cellStyle name="Millares 7 2 3 3 2" xfId="2374" xr:uid="{43DD3687-9841-4FDE-B951-45E6635F5485}"/>
    <cellStyle name="Millares 7 2 3 3 2 2" xfId="4740" xr:uid="{05D81402-C118-4810-80E5-5628FFE0433C}"/>
    <cellStyle name="Millares 7 2 3 3 3" xfId="3557" xr:uid="{2E4558BC-DDC9-4EDD-BB46-7615DF250D61}"/>
    <cellStyle name="Millares 7 2 3 4" xfId="1782" xr:uid="{55E27049-F992-4C9B-B528-17F04E1F924E}"/>
    <cellStyle name="Millares 7 2 3 4 2" xfId="4148" xr:uid="{2EDCD264-D79F-491B-B632-77654D409B7B}"/>
    <cellStyle name="Millares 7 2 3 5" xfId="2965" xr:uid="{9099385B-7C9C-4F03-9C85-4516BA0E404F}"/>
    <cellStyle name="Millares 7 2 4" xfId="548" xr:uid="{884B82C5-CA92-4167-B83F-CD4596AC22AB}"/>
    <cellStyle name="Millares 7 2 5" xfId="951" xr:uid="{9DE30221-3C57-41E5-A2D9-461AFD726076}"/>
    <cellStyle name="Millares 7 2 5 2" xfId="1371" xr:uid="{397EDBB3-AF14-4624-B5FA-83DE5A847BCE}"/>
    <cellStyle name="Millares 7 2 5 2 2" xfId="2555" xr:uid="{3638A6E0-5BB5-4012-8E3E-BA0220D77971}"/>
    <cellStyle name="Millares 7 2 5 2 2 2" xfId="4921" xr:uid="{169F5600-B51C-439C-B2A8-D2E780852B29}"/>
    <cellStyle name="Millares 7 2 5 2 3" xfId="3738" xr:uid="{980EAA33-1AF1-49F6-BDE5-28B83780067A}"/>
    <cellStyle name="Millares 7 2 5 3" xfId="2137" xr:uid="{3FA0C3CD-553B-4C0E-BD9F-E2071D7CDB4D}"/>
    <cellStyle name="Millares 7 2 5 3 2" xfId="4503" xr:uid="{6221B509-E1A3-4143-B5FD-C9A77DB062F7}"/>
    <cellStyle name="Millares 7 2 5 4" xfId="3320" xr:uid="{A1718924-5B73-4B6C-8D6F-93474AAFB73F}"/>
    <cellStyle name="Millares 7 2 6" xfId="1161" xr:uid="{31D539AE-7C70-4E59-8305-2488FCE7F48F}"/>
    <cellStyle name="Millares 7 2 6 2" xfId="2346" xr:uid="{13BB147F-CF3C-4B52-ADD2-BFFBD96A3E66}"/>
    <cellStyle name="Millares 7 2 6 2 2" xfId="4712" xr:uid="{E73DDCE7-5A78-452A-9CFE-83D442D72BDC}"/>
    <cellStyle name="Millares 7 2 6 3" xfId="3529" xr:uid="{67AEAD2B-7C14-4B60-8554-3EEAFA17F939}"/>
    <cellStyle name="Millares 7 2 7" xfId="1754" xr:uid="{8BF54CBC-084C-408B-96DC-D82EF15A0E1C}"/>
    <cellStyle name="Millares 7 2 7 2" xfId="4120" xr:uid="{1D059917-436D-419E-826C-A132EB6860B2}"/>
    <cellStyle name="Millares 7 2 8" xfId="2937" xr:uid="{C7177956-70CD-4E52-9A40-7B71D156077B}"/>
    <cellStyle name="Millares 7 2 9" xfId="5325" xr:uid="{9B031F7B-690A-4DD3-899A-740492A7D93F}"/>
    <cellStyle name="Millares 7 3" xfId="141" xr:uid="{519450C5-A90B-439B-A7BC-CF53A34CCEE3}"/>
    <cellStyle name="Millares 7 4" xfId="206" xr:uid="{FCB19F66-BF22-43A6-BD5E-1EE43554145D}"/>
    <cellStyle name="Millares 7 4 2" xfId="1008" xr:uid="{6BFBE630-11BF-4D68-875A-2263882DA9E8}"/>
    <cellStyle name="Millares 7 4 2 2" xfId="1428" xr:uid="{107B61B2-AB1E-4331-B410-B0F0D7FA4098}"/>
    <cellStyle name="Millares 7 4 2 2 2" xfId="2612" xr:uid="{C1233926-30DA-472D-A16C-45391647166D}"/>
    <cellStyle name="Millares 7 4 2 2 2 2" xfId="4978" xr:uid="{63EA57A8-D5A3-40A1-9CB5-37E30CCB8624}"/>
    <cellStyle name="Millares 7 4 2 2 3" xfId="3795" xr:uid="{C45727CE-9C7A-483B-8180-7A7F2596CB9B}"/>
    <cellStyle name="Millares 7 4 2 3" xfId="2194" xr:uid="{DAED7DCE-EB09-47B1-B7C3-71D59174899C}"/>
    <cellStyle name="Millares 7 4 2 3 2" xfId="4560" xr:uid="{6BBE3F61-4D3B-4A38-A3FF-D2D77EFC182E}"/>
    <cellStyle name="Millares 7 4 2 4" xfId="3377" xr:uid="{DC7C7C7A-6B20-48E9-89D1-D1E3F2DAB194}"/>
    <cellStyle name="Millares 7 4 3" xfId="1218" xr:uid="{010AD06E-5E7D-4E0C-9BC1-B61AD4B69EB0}"/>
    <cellStyle name="Millares 7 4 3 2" xfId="2403" xr:uid="{55919585-0425-416B-845F-D0711A547811}"/>
    <cellStyle name="Millares 7 4 3 2 2" xfId="4769" xr:uid="{3ED4CEDE-FCC8-4AF6-9813-B80EF0E3D3EE}"/>
    <cellStyle name="Millares 7 4 3 3" xfId="3586" xr:uid="{9F5EF138-CFEA-4DE5-BDD0-23F86A10F303}"/>
    <cellStyle name="Millares 7 4 4" xfId="1811" xr:uid="{D9A5C9E9-F19F-4B55-907D-A46A5DEF3D4A}"/>
    <cellStyle name="Millares 7 4 4 2" xfId="4177" xr:uid="{73049F82-4D0F-47F7-8D2D-5055537974B8}"/>
    <cellStyle name="Millares 7 4 5" xfId="2994" xr:uid="{B7315873-F62C-42FB-8E96-53A4C145BEE3}"/>
    <cellStyle name="Millares 7 4 6" xfId="5374" xr:uid="{7529E5E5-224C-4323-BA71-B90C58963E27}"/>
    <cellStyle name="Millares 7 5" xfId="159" xr:uid="{82CEEE9C-ABC8-4A63-964D-0375C02FDAED}"/>
    <cellStyle name="Millares 7 5 2" xfId="966" xr:uid="{B0AE5EF0-C65A-46A6-96AF-026DF77A6E8D}"/>
    <cellStyle name="Millares 7 5 2 2" xfId="1386" xr:uid="{C793ECE0-0666-4FD0-A52D-A1BA10A6126F}"/>
    <cellStyle name="Millares 7 5 2 2 2" xfId="2570" xr:uid="{12566538-7014-4653-B150-4062C7241513}"/>
    <cellStyle name="Millares 7 5 2 2 2 2" xfId="4936" xr:uid="{BAC3CD20-E5FB-4C98-BDCB-471B50F8D525}"/>
    <cellStyle name="Millares 7 5 2 2 3" xfId="3753" xr:uid="{FD635E88-3DB2-453E-8AAF-8E80D97CD08A}"/>
    <cellStyle name="Millares 7 5 2 3" xfId="2152" xr:uid="{05AF2120-D2D7-4380-89EA-EAF1BCFF3F47}"/>
    <cellStyle name="Millares 7 5 2 3 2" xfId="4518" xr:uid="{16C03A59-3252-47DB-BE2F-6B97B889DD3B}"/>
    <cellStyle name="Millares 7 5 2 4" xfId="3335" xr:uid="{0EC73E69-DC07-4A47-B932-53C1F8274908}"/>
    <cellStyle name="Millares 7 5 3" xfId="1176" xr:uid="{1CB2DDBA-0F10-48FD-9604-F2D9F9CA72FA}"/>
    <cellStyle name="Millares 7 5 3 2" xfId="2361" xr:uid="{45B2790B-A788-4F3F-9837-A3B01F3CBE48}"/>
    <cellStyle name="Millares 7 5 3 2 2" xfId="4727" xr:uid="{A1DC3C40-B242-451D-9372-81B4F1DB5A31}"/>
    <cellStyle name="Millares 7 5 3 3" xfId="3544" xr:uid="{293C372B-73AB-4F04-BA40-949D10EEDA5E}"/>
    <cellStyle name="Millares 7 5 4" xfId="1769" xr:uid="{48F2377B-1916-4F71-A954-B756D9E85516}"/>
    <cellStyle name="Millares 7 5 4 2" xfId="4135" xr:uid="{E0213125-3961-4C0E-A499-D0D2ED997AF7}"/>
    <cellStyle name="Millares 7 5 5" xfId="2952" xr:uid="{F2226188-038A-4130-9558-91EB6CD91E0A}"/>
    <cellStyle name="Millares 7 5 6" xfId="5399" xr:uid="{4B4A220C-CA8D-46A4-A6A4-39B00E74925A}"/>
    <cellStyle name="Millares 7 6" xfId="111" xr:uid="{8A12438C-5D62-43EA-AB23-24BC0E03F316}"/>
    <cellStyle name="Millares 7 6 2" xfId="939" xr:uid="{048DFB6D-BD38-47D3-B84C-E22DE20B35B3}"/>
    <cellStyle name="Millares 7 6 2 2" xfId="1359" xr:uid="{6AA9F8CE-97C2-4139-AA6F-1C97F58B53D6}"/>
    <cellStyle name="Millares 7 6 2 2 2" xfId="2543" xr:uid="{2840371D-44FB-49A2-9C7A-FE19334E00B5}"/>
    <cellStyle name="Millares 7 6 2 2 2 2" xfId="4909" xr:uid="{FEA4F50C-50F7-4799-9DE2-A752ECE66B06}"/>
    <cellStyle name="Millares 7 6 2 2 3" xfId="3726" xr:uid="{4E59889E-DB6F-4C3D-A9E7-41038A3B9BEE}"/>
    <cellStyle name="Millares 7 6 2 3" xfId="2125" xr:uid="{B70DCA31-6DAE-4C3E-A94F-A86679144D1D}"/>
    <cellStyle name="Millares 7 6 2 3 2" xfId="4491" xr:uid="{BE2F6214-DFCB-44DE-900F-FCAAC77C4C1B}"/>
    <cellStyle name="Millares 7 6 2 4" xfId="3308" xr:uid="{C124A615-8F99-4EF1-9EB0-083F22B16AA0}"/>
    <cellStyle name="Millares 7 6 3" xfId="1149" xr:uid="{8EE811F7-9473-4DD0-931E-E2934FDAE318}"/>
    <cellStyle name="Millares 7 6 3 2" xfId="2334" xr:uid="{67A25D66-CE70-436B-9EE0-D511671DDA59}"/>
    <cellStyle name="Millares 7 6 3 2 2" xfId="4700" xr:uid="{D6D743D1-DEC0-4883-9FCE-933C3A10E448}"/>
    <cellStyle name="Millares 7 6 3 3" xfId="3517" xr:uid="{27AF0D9A-97AC-40E9-9E04-2486CFEF6A6D}"/>
    <cellStyle name="Millares 7 6 4" xfId="1742" xr:uid="{67EF73C9-C5A3-4FED-A476-6848412745C7}"/>
    <cellStyle name="Millares 7 6 4 2" xfId="4108" xr:uid="{407BE93C-107C-4EB8-BAB8-CB6444A41F0B}"/>
    <cellStyle name="Millares 7 6 5" xfId="2925" xr:uid="{07C41D89-1D73-4A6F-9D59-CCD85725D2ED}"/>
    <cellStyle name="Millares 7 6 6" xfId="5424" xr:uid="{870997F3-EC59-4170-B722-B5FD43D3EA66}"/>
    <cellStyle name="Millares 7 7" xfId="722" xr:uid="{C832C9D4-73DB-4522-A568-2F7FC01DCCAE}"/>
    <cellStyle name="Millares 7 7 2" xfId="1112" xr:uid="{1A63370F-8522-4518-9970-9C54407327FE}"/>
    <cellStyle name="Millares 7 7 2 2" xfId="1532" xr:uid="{971BC281-F363-451D-8578-429D6AB4C815}"/>
    <cellStyle name="Millares 7 7 2 2 2" xfId="2715" xr:uid="{13AF3750-5EC8-4957-849C-0393ADF5EE24}"/>
    <cellStyle name="Millares 7 7 2 2 2 2" xfId="5081" xr:uid="{87263F7C-C728-4F8C-8629-2CAC467D34AC}"/>
    <cellStyle name="Millares 7 7 2 2 3" xfId="3898" xr:uid="{51417350-2460-47C4-9611-A66D90E2814F}"/>
    <cellStyle name="Millares 7 7 2 3" xfId="2297" xr:uid="{AA4C2DCB-78E7-4FA2-8D17-C9C454287FC0}"/>
    <cellStyle name="Millares 7 7 2 3 2" xfId="4663" xr:uid="{AD5F608D-DCF2-4BD7-8EE8-00436E7BEA51}"/>
    <cellStyle name="Millares 7 7 2 4" xfId="3480" xr:uid="{9E1B6A26-B1B5-4D27-8C21-42B163A9C7B2}"/>
    <cellStyle name="Millares 7 7 3" xfId="1322" xr:uid="{5686EF29-8050-4D08-8959-490A4A4BF147}"/>
    <cellStyle name="Millares 7 7 3 2" xfId="2506" xr:uid="{EEE174F4-E9CD-40D7-8961-6D7B8E3EE086}"/>
    <cellStyle name="Millares 7 7 3 2 2" xfId="4872" xr:uid="{66C9D581-CC85-4948-89EB-13AD035C58C8}"/>
    <cellStyle name="Millares 7 7 3 3" xfId="3689" xr:uid="{5569A309-72CC-4A26-A91B-70285052EA5F}"/>
    <cellStyle name="Millares 7 7 4" xfId="1914" xr:uid="{57D9820B-A187-43A5-A03E-FE392D3E9DA8}"/>
    <cellStyle name="Millares 7 7 4 2" xfId="4280" xr:uid="{74E887FD-427F-4484-B30E-FB216E8201E0}"/>
    <cellStyle name="Millares 7 7 5" xfId="3097" xr:uid="{481C4AD8-3AE9-4EA7-85AE-F2EEB5F68500}"/>
    <cellStyle name="Millares 7 7 6" xfId="5450" xr:uid="{9EAB0FA1-7000-414B-B608-38E31C8FF3C8}"/>
    <cellStyle name="Millares 7 8" xfId="5476" xr:uid="{61F45CB9-920D-48FD-9021-414ACAE8A96C}"/>
    <cellStyle name="Millares 8" xfId="79" xr:uid="{D25E58D0-5332-4192-9A4E-03DF9FB8ABBA}"/>
    <cellStyle name="Millares 8 2" xfId="147" xr:uid="{AF9A716D-64DE-48C6-8FCA-C1DB9ADEFBC8}"/>
    <cellStyle name="Millares 8 2 2" xfId="552" xr:uid="{44E3B854-8BAC-4B3C-9B81-C6F316834635}"/>
    <cellStyle name="Millares 8 3" xfId="122" xr:uid="{B6FBE7EA-0E64-4647-AA55-64370EFC9F66}"/>
    <cellStyle name="Millares 8 3 2" xfId="5502" xr:uid="{0D3A499B-0EDF-44F0-B0E4-74854B5139A6}"/>
    <cellStyle name="Millares 8 3 3" xfId="5349" xr:uid="{C803A499-8DD2-4277-848E-609175AFFB29}"/>
    <cellStyle name="Millares 8 4" xfId="721" xr:uid="{B7DC646E-2B35-4646-9416-CA0F7BDA6932}"/>
    <cellStyle name="Millares 8 4 2" xfId="1111" xr:uid="{186B66B3-E831-4C4D-B5B2-272DA5940397}"/>
    <cellStyle name="Millares 8 4 2 2" xfId="1531" xr:uid="{9FD5B11C-8C32-460D-9F34-0A1E868071B5}"/>
    <cellStyle name="Millares 8 4 2 2 2" xfId="2714" xr:uid="{333A10D3-3FC6-4077-A04B-4F8108CDDCEB}"/>
    <cellStyle name="Millares 8 4 2 2 2 2" xfId="5080" xr:uid="{8ACA1E89-F686-47F3-BFEF-2073BA49537C}"/>
    <cellStyle name="Millares 8 4 2 2 3" xfId="3897" xr:uid="{5904F0A0-B035-4192-9BAB-6788AE28E37E}"/>
    <cellStyle name="Millares 8 4 2 3" xfId="2296" xr:uid="{9241E439-EAB5-47CB-9F0A-0B0FFD32231B}"/>
    <cellStyle name="Millares 8 4 2 3 2" xfId="4662" xr:uid="{2A1CCAC6-3B57-44E6-B01A-039B8F09C0E9}"/>
    <cellStyle name="Millares 8 4 2 4" xfId="3479" xr:uid="{DFCA2C25-82D1-4458-9734-5B062744F3A7}"/>
    <cellStyle name="Millares 8 4 2 5" xfId="5505" xr:uid="{658BE460-D76C-4BF0-B461-55808285B7C0}"/>
    <cellStyle name="Millares 8 4 3" xfId="1321" xr:uid="{FF188260-F4B6-4231-AB0C-6B64CB4A0F07}"/>
    <cellStyle name="Millares 8 4 3 2" xfId="2505" xr:uid="{79AB1B8B-03D0-4A9E-A649-9FFDE7FD9CD1}"/>
    <cellStyle name="Millares 8 4 3 2 2" xfId="4871" xr:uid="{5C6EFEA3-EA55-4A00-8A4C-C87F5B2AB096}"/>
    <cellStyle name="Millares 8 4 3 3" xfId="3688" xr:uid="{7A5BB267-63BF-4A37-8648-C26A213DF265}"/>
    <cellStyle name="Millares 8 4 4" xfId="1913" xr:uid="{4869CD36-F25D-44E1-A7C6-512023D95870}"/>
    <cellStyle name="Millares 8 4 4 2" xfId="4279" xr:uid="{D79238AD-20DD-438E-B6CA-5723D3FD54EE}"/>
    <cellStyle name="Millares 8 4 5" xfId="3096" xr:uid="{A3CF4D44-DB8E-4862-9868-4FE5876C4A40}"/>
    <cellStyle name="Millares 8 4 6" xfId="5373" xr:uid="{D47CC55F-9606-48ED-804F-53F7B1A86D4A}"/>
    <cellStyle name="Millares 8 5" xfId="5398" xr:uid="{5EDE0B84-3B47-4A32-BC3E-313034B2F294}"/>
    <cellStyle name="Millares 8 5 2" xfId="5508" xr:uid="{15DE0F09-242D-4F35-A6EF-50F2C7430005}"/>
    <cellStyle name="Millares 8 6" xfId="5423" xr:uid="{246B4E89-2BCA-4E80-BC5E-96B771CB6A89}"/>
    <cellStyle name="Millares 8 6 2" xfId="5511" xr:uid="{D1DFCF7F-8978-4FA1-B09E-5CF93B0A6EEE}"/>
    <cellStyle name="Millares 8 7" xfId="5449" xr:uid="{7C5157F4-4081-4AE6-A37D-088DD83F5E95}"/>
    <cellStyle name="Millares 8 7 2" xfId="5514" xr:uid="{509D5BCC-BEC9-40DA-A0A9-4D28AA00CB5E}"/>
    <cellStyle name="Millares 8 8" xfId="5475" xr:uid="{2D50BE2B-A0BA-4FE9-86D5-10005FF7F4AD}"/>
    <cellStyle name="Millares 8 8 2" xfId="5517" xr:uid="{9F61B867-9219-45AD-B86E-BCA06013C67D}"/>
    <cellStyle name="Millares 8 9" xfId="5497" xr:uid="{83E03900-3C40-4457-8960-3A802B62F054}"/>
    <cellStyle name="Millares 9" xfId="103" xr:uid="{4039DCA6-070B-4D51-8EC7-62FA6BCBD718}"/>
    <cellStyle name="Millares 9 2" xfId="137" xr:uid="{98499F54-4002-4B05-AC67-8A1AADBD7B42}"/>
    <cellStyle name="Millares 9 2 2" xfId="578" xr:uid="{F139AFBC-A65D-4BFD-B4DD-E4A730E2D33F}"/>
    <cellStyle name="Millares 9 3" xfId="329" xr:uid="{ADB5E976-9B94-4584-82FD-34FF78C185A0}"/>
    <cellStyle name="Millares 9 4" xfId="734" xr:uid="{6E43D7CA-22E1-47B8-A240-61310B753D28}"/>
    <cellStyle name="Millares 9 4 2" xfId="1121" xr:uid="{4A49C827-70A9-4A7B-9C60-8552A001CC4F}"/>
    <cellStyle name="Millares 9 4 2 2" xfId="1541" xr:uid="{5E67E0B7-91FD-4911-B8D7-CC164B475507}"/>
    <cellStyle name="Millares 9 4 2 2 2" xfId="2724" xr:uid="{17A28918-026D-48CE-B58A-6101CC07840C}"/>
    <cellStyle name="Millares 9 4 2 2 2 2" xfId="5090" xr:uid="{BE6F417F-9039-4073-89FA-B09BEE400319}"/>
    <cellStyle name="Millares 9 4 2 2 3" xfId="3907" xr:uid="{0DBFADF1-027C-4C85-A302-CB0D51ED0A98}"/>
    <cellStyle name="Millares 9 4 2 3" xfId="2306" xr:uid="{2F798088-05E0-45B6-BAA3-029BA22D3F2A}"/>
    <cellStyle name="Millares 9 4 2 3 2" xfId="4672" xr:uid="{F3478C0C-EFDF-4B2B-AEC5-059F6AF55829}"/>
    <cellStyle name="Millares 9 4 2 4" xfId="3489" xr:uid="{84EDD895-04AC-46A5-A80C-E758D266A21E}"/>
    <cellStyle name="Millares 9 4 3" xfId="1331" xr:uid="{74605B2C-7B61-4848-AEB6-F9B60FFA8079}"/>
    <cellStyle name="Millares 9 4 3 2" xfId="2515" xr:uid="{34026EBD-4258-4498-B317-D0BAFAB6E2AE}"/>
    <cellStyle name="Millares 9 4 3 2 2" xfId="4881" xr:uid="{37C6FF03-4234-4805-A7C6-A46ADE8477E3}"/>
    <cellStyle name="Millares 9 4 3 3" xfId="3698" xr:uid="{12A9C394-45C8-4A0C-9879-B54E4D80EB27}"/>
    <cellStyle name="Millares 9 4 4" xfId="1923" xr:uid="{61400E82-771F-4B80-9506-106E6AF71D05}"/>
    <cellStyle name="Millares 9 4 4 2" xfId="4289" xr:uid="{C8A4F08A-88A6-480D-B38A-E6CB6CE65D3D}"/>
    <cellStyle name="Millares 9 4 5" xfId="3106" xr:uid="{564B3A8C-2CCB-49AC-8C71-794DF53A84B6}"/>
    <cellStyle name="Neutral" xfId="8" builtinId="28" customBuiltin="1"/>
    <cellStyle name="Neutral 2" xfId="432" xr:uid="{619FF515-A288-4836-91ED-ED28E5F9D85A}"/>
    <cellStyle name="Neutral 3" xfId="230" xr:uid="{3F490CA4-2793-459D-B293-5D0AB9A8933F}"/>
    <cellStyle name="Normal" xfId="0" builtinId="0"/>
    <cellStyle name="Normal 10" xfId="102" xr:uid="{23D85130-699B-4192-A07C-B14A03E07AAE}"/>
    <cellStyle name="Normal 10 2" xfId="624" xr:uid="{C55B54FE-902F-439B-BC8D-F3143D6BB688}"/>
    <cellStyle name="Normal 11" xfId="406" xr:uid="{6F922FBC-E4FB-45B4-9251-0B46732D3571}"/>
    <cellStyle name="Normal 11 2" xfId="653" xr:uid="{C1605059-5649-42D4-AE7B-BCDF41852CDA}"/>
    <cellStyle name="Normal 12" xfId="46" xr:uid="{00000000-0005-0000-0000-00002E000000}"/>
    <cellStyle name="Normal 12 2" xfId="682" xr:uid="{08D25B6E-ECCD-4390-9250-975E7F956642}"/>
    <cellStyle name="Normal 12 3" xfId="443" xr:uid="{0ABA7B7F-D67E-4003-8A38-B080A0EB66A6}"/>
    <cellStyle name="Normal 13" xfId="463" xr:uid="{57E92332-F7FF-400F-A8D3-7E476A2D425E}"/>
    <cellStyle name="Normal 13 2" xfId="702" xr:uid="{0910112B-3C18-46DF-B81C-D9A3CA353C9F}"/>
    <cellStyle name="Normal 14" xfId="466" xr:uid="{649ED087-C2C2-49E6-A02E-2B1F48107948}"/>
    <cellStyle name="Normal 15" xfId="47" xr:uid="{00000000-0005-0000-0000-00002F000000}"/>
    <cellStyle name="Normal 15 2" xfId="5493" xr:uid="{36DAB350-EA6B-40D7-B88A-5909EACF2DA2}"/>
    <cellStyle name="Normal 15 3" xfId="5269" xr:uid="{5CF0AF89-BF8E-4622-B342-4A718D21746E}"/>
    <cellStyle name="Normal 16" xfId="229" xr:uid="{32DD2C00-8F20-4107-980E-9CD64347802F}"/>
    <cellStyle name="Normal 16 2" xfId="1030" xr:uid="{654906C9-9581-4F61-9CC8-D4E912A7B111}"/>
    <cellStyle name="Normal 16 2 2" xfId="1450" xr:uid="{A99B899B-8BDD-4D30-903B-4285F1201363}"/>
    <cellStyle name="Normal 16 3" xfId="1240" xr:uid="{2C6A365D-75ED-4AC3-90AF-56AD9FBE7025}"/>
    <cellStyle name="Normal 17" xfId="5266" xr:uid="{02489CD3-69AD-4EE7-AFA2-B8DB0D87C1AC}"/>
    <cellStyle name="Normal 2" xfId="49" xr:uid="{00000000-0005-0000-0000-000030000000}"/>
    <cellStyle name="Normal 2 10" xfId="101" xr:uid="{7CB72E72-F552-498B-8380-5EF234840761}"/>
    <cellStyle name="Normal 2 2" xfId="88" xr:uid="{0AD771F4-0F76-4E4D-9DB8-E37BC99A8A25}"/>
    <cellStyle name="Normal 2 2 2" xfId="107" xr:uid="{6E8928A7-66F2-4256-9216-1BD55A87176B}"/>
    <cellStyle name="Normal 2 2 2 2" xfId="352" xr:uid="{BCB6FFEB-580B-45DB-A2CA-BC45567DE008}"/>
    <cellStyle name="Normal 2 2 3" xfId="243" xr:uid="{557EEA1E-5D89-4064-8473-FE285E8A323C}"/>
    <cellStyle name="Normal 2 2 4" xfId="5277" xr:uid="{05380A64-B895-470D-9415-E5F7566D54A2}"/>
    <cellStyle name="Normal 2 3" xfId="106" xr:uid="{7E4FE380-4268-4738-A27A-83B8A9183493}"/>
    <cellStyle name="Normal 2 3 2" xfId="241" xr:uid="{E18529FA-8A6F-4788-A117-CB7E5ABB9FD5}"/>
    <cellStyle name="Normal 2 3 3" xfId="5297" xr:uid="{8D29A22B-A420-4236-8D7E-BDC5B670B36F}"/>
    <cellStyle name="Normal 2 4" xfId="48" xr:uid="{00000000-0005-0000-0000-000031000000}"/>
    <cellStyle name="Normal 2 4 2" xfId="331" xr:uid="{C380B317-C4F4-49A8-A888-AD9688C25D39}"/>
    <cellStyle name="Normal 2 4 3" xfId="5292" xr:uid="{17C6558A-2354-4FE9-9B1B-91892BB95A5E}"/>
    <cellStyle name="Normal 2 5" xfId="5284" xr:uid="{A35795D7-608B-47B5-A729-01BEE9246604}"/>
    <cellStyle name="Normal 2 6" xfId="5272" xr:uid="{6A956925-0863-44A7-BFF4-52488588370C}"/>
    <cellStyle name="Normal 3" xfId="53" xr:uid="{00000000-0005-0000-0000-000032000000}"/>
    <cellStyle name="Normal 3 2" xfId="59" xr:uid="{60B2EF75-737B-48FC-9C94-2517B2DB49F8}"/>
    <cellStyle name="Normal 3 3" xfId="43" xr:uid="{00000000-0005-0000-0000-000033000000}"/>
    <cellStyle name="Normal 3 3 2" xfId="5285" xr:uid="{6DCCEAFC-9A2E-4D75-9499-FD97EB2EE15E}"/>
    <cellStyle name="Normal 3 4" xfId="89" xr:uid="{2549F1DB-FA08-4C8C-A883-04C0B19CB402}"/>
    <cellStyle name="Normal 3 5" xfId="66" xr:uid="{E0182B1F-E69E-43BA-8F1B-56D7C09A5289}"/>
    <cellStyle name="Normal 3 6" xfId="739" xr:uid="{D274E4F3-CB38-41D1-9E31-81A8C50E4900}"/>
    <cellStyle name="Normal 3 7" xfId="5275" xr:uid="{64E373F3-996A-4A3F-8EF9-8C9CA40A437F}"/>
    <cellStyle name="Normal 4" xfId="239" xr:uid="{F0BD49FB-92F0-4161-BF32-1C318F984743}"/>
    <cellStyle name="Normal 4 2" xfId="332" xr:uid="{5015BD15-5595-40BA-BDAB-4CC6FF520D2C}"/>
    <cellStyle name="Normal 4 3" xfId="488" xr:uid="{E5292E4B-DD6B-476E-A597-5CF4BEA0F7A2}"/>
    <cellStyle name="Normal 5" xfId="92" xr:uid="{756763B0-3DA1-4013-8147-6318A7FFD014}"/>
    <cellStyle name="Normal 5 2" xfId="497" xr:uid="{B64B52C2-F650-439C-84AF-DDD9B413DC2D}"/>
    <cellStyle name="Normal 5 2 2" xfId="5295" xr:uid="{0B6650C2-CC65-4FF1-82FB-9234714D81FE}"/>
    <cellStyle name="Normal 5 3" xfId="5290" xr:uid="{71610CAA-E4C2-47DD-8B94-B2F505C181CD}"/>
    <cellStyle name="Normal 6" xfId="274" xr:uid="{B2A0D7AE-E9B4-49C6-97D8-43036AB46AC7}"/>
    <cellStyle name="Normal 6 2" xfId="521" xr:uid="{0595E8A9-A8E8-4589-BF9C-2A5625DD584D}"/>
    <cellStyle name="Normal 6 3" xfId="5303" xr:uid="{5FB20B5A-4858-4CA3-826D-1EF2E1483B28}"/>
    <cellStyle name="Normal 7" xfId="301" xr:uid="{4205DEE1-AA1A-4BDC-8357-1C0BBD528EC4}"/>
    <cellStyle name="Normal 7 2" xfId="549" xr:uid="{EC3FC594-715F-46DA-ABD2-255A032DEE95}"/>
    <cellStyle name="Normal 8" xfId="328" xr:uid="{7E3A9391-06B4-4259-ABE7-A3071E712ECC}"/>
    <cellStyle name="Normal 8 2" xfId="577" xr:uid="{293AD576-3788-4BE4-872F-616A52E3E588}"/>
    <cellStyle name="Normal 9" xfId="353" xr:uid="{E65FA93C-0DA6-436F-922E-DBCC46A7E62E}"/>
    <cellStyle name="Normal 9 2" xfId="599" xr:uid="{609F1B6C-2BB9-44B7-9101-DE24B865EB9B}"/>
    <cellStyle name="Normal_Estados Fiscal 1999" xfId="44" xr:uid="{00000000-0005-0000-0000-000034000000}"/>
    <cellStyle name="Notas" xfId="15" builtinId="10" customBuiltin="1"/>
    <cellStyle name="Notas 10" xfId="444" xr:uid="{C85DF06B-B1A9-4730-8C18-16BA08A5E709}"/>
    <cellStyle name="Notas 10 2" xfId="683" xr:uid="{A549A904-5C31-4EB6-8CAC-6092337A9F78}"/>
    <cellStyle name="Notas 2" xfId="245" xr:uid="{75CE77E3-71FA-4999-8E11-BB5C7A37EF86}"/>
    <cellStyle name="Notas 2 2" xfId="492" xr:uid="{F974C749-DBAE-4D4E-8E72-664CE3988157}"/>
    <cellStyle name="Notas 3" xfId="254" xr:uid="{8FF2DC0F-2E82-41EE-AF6F-02FBA36F14E3}"/>
    <cellStyle name="Notas 3 2" xfId="501" xr:uid="{E0EDD1E8-6F03-4378-A02B-0720683DD80D}"/>
    <cellStyle name="Notas 4" xfId="278" xr:uid="{DC452E0F-4FDA-454A-8D6A-20FABEDFA7EE}"/>
    <cellStyle name="Notas 4 2" xfId="525" xr:uid="{A445F0D2-BE9B-4D93-A16C-6592980D4479}"/>
    <cellStyle name="Notas 5" xfId="305" xr:uid="{90D30083-E010-4B0A-B9ED-8316CDE75D89}"/>
    <cellStyle name="Notas 5 2" xfId="554" xr:uid="{E9E0FFFA-F55E-4A47-86DA-1EF648BB494F}"/>
    <cellStyle name="Notas 6" xfId="333" xr:uid="{7516B6D6-331A-4387-AC7F-255ABA0C6138}"/>
    <cellStyle name="Notas 6 2" xfId="580" xr:uid="{54432B40-AE78-4FD2-B235-C9913C86167A}"/>
    <cellStyle name="Notas 7" xfId="357" xr:uid="{363E71D1-DD68-4C35-A7E9-4A6965670284}"/>
    <cellStyle name="Notas 7 2" xfId="603" xr:uid="{FBE4DFFF-F42D-41EF-A55B-09F69441B67D}"/>
    <cellStyle name="Notas 8" xfId="382" xr:uid="{F7941EEA-8250-4FAF-B0DE-5AD38798B881}"/>
    <cellStyle name="Notas 8 2" xfId="629" xr:uid="{AE1A2284-E2B5-4BF4-B163-8F15AEA79086}"/>
    <cellStyle name="Notas 9" xfId="410" xr:uid="{6977958D-57EA-4D49-B2A2-B74920CA9B4B}"/>
    <cellStyle name="Notas 9 2" xfId="657" xr:uid="{8EA04D16-0E1B-4EF0-A0E7-DAFABED3244A}"/>
    <cellStyle name="Porcentaje" xfId="57" builtinId="5"/>
    <cellStyle name="Porcentaje 10" xfId="719" xr:uid="{357BFF99-E9BB-4F1E-ADE6-A77C6ACC8F50}"/>
    <cellStyle name="Porcentaje 10 2" xfId="5467" xr:uid="{35E66086-BEE5-49F7-9E75-BBB523721352}"/>
    <cellStyle name="Porcentaje 11" xfId="5274" xr:uid="{3036C7C3-0A39-4205-9D8C-3E12DDF60984}"/>
    <cellStyle name="Porcentaje 2" xfId="240" xr:uid="{12355D01-B069-4220-A64D-6A493D77DD3F}"/>
    <cellStyle name="Porcentaje 2 2" xfId="489" xr:uid="{2680D7DC-4DC9-41E2-B7E6-ED4D4EE22BE6}"/>
    <cellStyle name="Porcentaje 2 3" xfId="738" xr:uid="{09F29CDB-B16C-4C5E-9DA6-92AD709DF94D}"/>
    <cellStyle name="Porcentaje 2 3 2" xfId="5352" xr:uid="{B4D64F44-3D3D-4C8D-9AF6-0795EDCE0937}"/>
    <cellStyle name="Porcentaje 2 4" xfId="5377" xr:uid="{07907D5A-1B02-44E6-9914-067A519E49C1}"/>
    <cellStyle name="Porcentaje 2 5" xfId="5402" xr:uid="{ADCB1A77-E998-46D8-A4A1-3E360C373DEC}"/>
    <cellStyle name="Porcentaje 2 6" xfId="5427" xr:uid="{490F6F97-E9B6-4F4E-B333-9DAE33BB8F9F}"/>
    <cellStyle name="Porcentaje 2 7" xfId="5453" xr:uid="{648CE6D4-B4CD-4707-9310-2A2CCA465E57}"/>
    <cellStyle name="Porcentaje 2 8" xfId="5479" xr:uid="{9532C6F5-ED23-4C9E-A42A-28E9E4389AF8}"/>
    <cellStyle name="Porcentaje 3" xfId="251" xr:uid="{25743EA4-C5DD-40C8-9570-EF76F5445328}"/>
    <cellStyle name="Porcentaje 3 2" xfId="498" xr:uid="{00036FAD-FC2D-4905-B206-178EFF21348B}"/>
    <cellStyle name="Porcentaje 4" xfId="275" xr:uid="{B80BFB14-9025-433C-8EF1-98F82AF7320A}"/>
    <cellStyle name="Porcentaje 4 2" xfId="522" xr:uid="{E94B77D4-DDCD-4E16-884B-83458585CAEB}"/>
    <cellStyle name="Porcentaje 5" xfId="302" xr:uid="{A15B2A7C-4DB3-48E3-B802-2BA3640325AC}"/>
    <cellStyle name="Porcentaje 5 2" xfId="550" xr:uid="{C6F15B9E-4A73-4AB1-B513-4EEA54073E73}"/>
    <cellStyle name="Porcentaje 6" xfId="354" xr:uid="{1D8F1569-515B-43EF-8960-2D11CEA60557}"/>
    <cellStyle name="Porcentaje 6 2" xfId="600" xr:uid="{A4EE3777-083A-4738-878C-582644EC9AD1}"/>
    <cellStyle name="Porcentaje 7" xfId="378" xr:uid="{9B91FA34-98DC-4BCF-8016-1543A1E72425}"/>
    <cellStyle name="Porcentaje 7 2" xfId="625" xr:uid="{FDCBA11B-0460-4B7C-A204-7E64E3472A6F}"/>
    <cellStyle name="Porcentaje 8" xfId="407" xr:uid="{D1EDF1D8-12D6-4DB7-87E9-009791F6F4EE}"/>
    <cellStyle name="Porcentaje 8 2" xfId="654" xr:uid="{5B9E087C-A575-464C-B7A9-2043DDA0BE5E}"/>
    <cellStyle name="Porcentaje 9" xfId="442" xr:uid="{03D0C1D1-DDE7-4950-942C-31074FB9890D}"/>
    <cellStyle name="Porcentaje 9 2" xfId="5441" xr:uid="{8EF88A54-474C-43C7-8556-4ED214793AAE}"/>
    <cellStyle name="Porcentual 2" xfId="91" xr:uid="{5E58AAA8-EE60-4F7A-BC1F-DAA89C1BC14D}"/>
    <cellStyle name="Salida" xfId="10" builtinId="21" customBuiltin="1"/>
    <cellStyle name="Texto de advertencia" xfId="14" builtinId="11" customBuiltin="1"/>
    <cellStyle name="Texto explicativo" xfId="16" builtinId="53" customBuiltin="1"/>
    <cellStyle name="Texto explicativo 2" xfId="5520" xr:uid="{B1E8871A-D748-4C7D-9E36-1D8A07BF4565}"/>
    <cellStyle name="Título" xfId="60"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12">
    <dxf>
      <font>
        <color rgb="FF9C0006"/>
      </font>
      <fill>
        <patternFill>
          <bgColor rgb="FFFFC7CE"/>
        </patternFill>
      </fill>
    </dxf>
    <dxf>
      <fill>
        <patternFill patternType="solid">
          <fgColor theme="8" tint="0.79998168889431442"/>
          <bgColor theme="8" tint="0.79998168889431442"/>
        </patternFill>
      </fill>
      <border>
        <bottom style="thin">
          <color theme="8" tint="0.39997558519241921"/>
        </bottom>
      </border>
    </dxf>
    <dxf>
      <fill>
        <patternFill patternType="solid">
          <fgColor theme="8" tint="0.79998168889431442"/>
          <bgColor theme="8" tint="0.79998168889431442"/>
        </patternFill>
      </fill>
      <border>
        <bottom style="thin">
          <color theme="8" tint="0.39997558519241921"/>
        </bottom>
      </border>
    </dxf>
    <dxf>
      <font>
        <b/>
        <color theme="1"/>
      </font>
      <fill>
        <patternFill patternType="none">
          <bgColor auto="1"/>
        </patternFill>
      </fill>
    </dxf>
    <dxf>
      <font>
        <b/>
        <color theme="1"/>
      </font>
      <fill>
        <patternFill patternType="none">
          <bgColor auto="1"/>
        </patternFill>
      </fill>
      <border>
        <bottom style="thin">
          <color theme="8" tint="0.39997558519241921"/>
        </bottom>
      </border>
    </dxf>
    <dxf>
      <font>
        <b/>
        <color theme="1"/>
      </font>
      <fill>
        <patternFill>
          <bgColor theme="7" tint="0.79998168889431442"/>
        </patternFill>
      </fill>
    </dxf>
    <dxf>
      <font>
        <b/>
        <color theme="1"/>
      </font>
      <fill>
        <patternFill>
          <bgColor theme="0" tint="-0.14996795556505021"/>
        </patternFill>
      </fill>
      <border>
        <top style="thin">
          <color theme="8"/>
        </top>
        <bottom style="thin">
          <color theme="8"/>
        </bottom>
      </border>
    </dxf>
    <dxf>
      <fill>
        <patternFill patternType="solid">
          <fgColor theme="0"/>
          <bgColor theme="0"/>
        </patternFill>
      </fill>
    </dxf>
    <dxf>
      <fill>
        <patternFill patternType="none">
          <fgColor indexed="64"/>
          <bgColor auto="1"/>
        </patternFill>
      </fill>
      <border>
        <left style="thin">
          <color theme="0" tint="-0.249977111117893"/>
        </left>
        <right style="thin">
          <color theme="0" tint="-0.249977111117893"/>
        </right>
      </border>
    </dxf>
    <dxf>
      <fill>
        <patternFill patternType="none">
          <fgColor auto="1"/>
          <bgColor auto="1"/>
        </patternFill>
      </fill>
    </dxf>
    <dxf>
      <font>
        <b/>
        <color theme="1"/>
      </font>
      <fill>
        <patternFill patternType="solid">
          <fgColor theme="8" tint="0.79998168889431442"/>
          <bgColor theme="8" tint="0.79998168889431442"/>
        </patternFill>
      </fill>
      <border>
        <top style="thin">
          <color theme="8" tint="0.39997558519241921"/>
        </top>
      </border>
    </dxf>
    <dxf>
      <font>
        <b/>
        <color theme="1"/>
      </font>
      <fill>
        <patternFill patternType="solid">
          <fgColor theme="8" tint="0.79998168889431442"/>
          <bgColor theme="8" tint="0.79998168889431442"/>
        </patternFill>
      </fill>
      <border>
        <bottom style="thin">
          <color theme="8" tint="0.39997558519241921"/>
        </bottom>
      </border>
    </dxf>
  </dxfs>
  <tableStyles count="1" defaultTableStyle="TableStyleMedium2" defaultPivotStyle="PivotStyleLight16">
    <tableStyle name="PivotStyleLight20 2" table="0" count="11" xr9:uid="{49D761DE-15F1-4324-8DBD-4516389985C9}">
      <tableStyleElement type="headerRow" dxfId="11"/>
      <tableStyleElement type="totalRow" dxfId="10"/>
      <tableStyleElement type="firstRowStripe" dxfId="9"/>
      <tableStyleElement type="firstColumnStripe" dxfId="8"/>
      <tableStyleElement type="firstSubtotalColumn"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colors>
    <mruColors>
      <color rgb="FFFFFFCC"/>
      <color rgb="FF336699"/>
      <color rgb="FF003366"/>
      <color rgb="FF006699"/>
      <color rgb="FF000066"/>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3</xdr:col>
      <xdr:colOff>21771</xdr:colOff>
      <xdr:row>4</xdr:row>
      <xdr:rowOff>152895</xdr:rowOff>
    </xdr:to>
    <xdr:pic>
      <xdr:nvPicPr>
        <xdr:cNvPr id="2" name="Imagen 1">
          <a:extLst>
            <a:ext uri="{FF2B5EF4-FFF2-40B4-BE49-F238E27FC236}">
              <a16:creationId xmlns:a16="http://schemas.microsoft.com/office/drawing/2014/main" id="{4DB6B2AB-484A-4A8E-AAA0-69934BE4F13C}"/>
            </a:ext>
          </a:extLst>
        </xdr:cNvPr>
        <xdr:cNvPicPr>
          <a:picLocks noChangeAspect="1"/>
        </xdr:cNvPicPr>
      </xdr:nvPicPr>
      <xdr:blipFill>
        <a:blip xmlns:r="http://schemas.openxmlformats.org/officeDocument/2006/relationships" r:embed="rId1"/>
        <a:stretch>
          <a:fillRect/>
        </a:stretch>
      </xdr:blipFill>
      <xdr:spPr>
        <a:xfrm>
          <a:off x="152400" y="0"/>
          <a:ext cx="1828800" cy="675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68407</xdr:colOff>
      <xdr:row>1</xdr:row>
      <xdr:rowOff>95596</xdr:rowOff>
    </xdr:to>
    <xdr:sp macro="" textlink="">
      <xdr:nvSpPr>
        <xdr:cNvPr id="2" name="AutoShape 1" descr="VERBANK SECURITIES C.B.S.A.">
          <a:extLst>
            <a:ext uri="{FF2B5EF4-FFF2-40B4-BE49-F238E27FC236}">
              <a16:creationId xmlns:a16="http://schemas.microsoft.com/office/drawing/2014/main" id="{B5F8BD3C-DFFD-4624-BBE0-F4EE109DB922}"/>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3" name="AutoShape 1" descr="VERBANK SECURITIES C.B.S.A.">
          <a:extLst>
            <a:ext uri="{FF2B5EF4-FFF2-40B4-BE49-F238E27FC236}">
              <a16:creationId xmlns:a16="http://schemas.microsoft.com/office/drawing/2014/main" id="{2C12D60E-39AA-4291-B833-5B4993620563}"/>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4" name="AutoShape 1" descr="VERBANK SECURITIES C.B.S.A.">
          <a:extLst>
            <a:ext uri="{FF2B5EF4-FFF2-40B4-BE49-F238E27FC236}">
              <a16:creationId xmlns:a16="http://schemas.microsoft.com/office/drawing/2014/main" id="{41880868-EBC3-49FB-903B-753BC131292C}"/>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5" name="AutoShape 1" descr="VERBANK SECURITIES C.B.S.A.">
          <a:extLst>
            <a:ext uri="{FF2B5EF4-FFF2-40B4-BE49-F238E27FC236}">
              <a16:creationId xmlns:a16="http://schemas.microsoft.com/office/drawing/2014/main" id="{35DE53A0-214C-423C-AF4E-F62F7DCD8393}"/>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6" name="AutoShape 1" descr="VERBANK SECURITIES C.B.S.A.">
          <a:extLst>
            <a:ext uri="{FF2B5EF4-FFF2-40B4-BE49-F238E27FC236}">
              <a16:creationId xmlns:a16="http://schemas.microsoft.com/office/drawing/2014/main" id="{73707B9F-0B0A-484A-A082-A3011DB031EA}"/>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7" name="AutoShape 1" descr="VERBANK SECURITIES C.B.S.A.">
          <a:extLst>
            <a:ext uri="{FF2B5EF4-FFF2-40B4-BE49-F238E27FC236}">
              <a16:creationId xmlns:a16="http://schemas.microsoft.com/office/drawing/2014/main" id="{2370377D-9B91-4495-BA14-166CEA6C8AFF}"/>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8" name="AutoShape 1" descr="VERBANK SECURITIES C.B.S.A.">
          <a:extLst>
            <a:ext uri="{FF2B5EF4-FFF2-40B4-BE49-F238E27FC236}">
              <a16:creationId xmlns:a16="http://schemas.microsoft.com/office/drawing/2014/main" id="{58D24F28-320D-4836-B68B-3F33FBACED64}"/>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9" name="AutoShape 1" descr="VERBANK SECURITIES C.B.S.A.">
          <a:extLst>
            <a:ext uri="{FF2B5EF4-FFF2-40B4-BE49-F238E27FC236}">
              <a16:creationId xmlns:a16="http://schemas.microsoft.com/office/drawing/2014/main" id="{EB97BB9A-6928-4F52-820D-8656FD3A82D7}"/>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0" name="AutoShape 1" descr="VERBANK SECURITIES C.B.S.A.">
          <a:extLst>
            <a:ext uri="{FF2B5EF4-FFF2-40B4-BE49-F238E27FC236}">
              <a16:creationId xmlns:a16="http://schemas.microsoft.com/office/drawing/2014/main" id="{2B46F566-AB28-4A88-99B9-7221FDE3666E}"/>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11" name="AutoShape 1" descr="VERBANK SECURITIES C.B.S.A.">
          <a:extLst>
            <a:ext uri="{FF2B5EF4-FFF2-40B4-BE49-F238E27FC236}">
              <a16:creationId xmlns:a16="http://schemas.microsoft.com/office/drawing/2014/main" id="{3CF9D241-1C06-447F-B2BD-E22787FEE8FE}"/>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2" name="AutoShape 1" descr="VERBANK SECURITIES C.B.S.A.">
          <a:extLst>
            <a:ext uri="{FF2B5EF4-FFF2-40B4-BE49-F238E27FC236}">
              <a16:creationId xmlns:a16="http://schemas.microsoft.com/office/drawing/2014/main" id="{14445199-243B-4261-A139-4CEAA96BF6EE}"/>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3" name="AutoShape 1" descr="VERBANK SECURITIES C.B.S.A.">
          <a:extLst>
            <a:ext uri="{FF2B5EF4-FFF2-40B4-BE49-F238E27FC236}">
              <a16:creationId xmlns:a16="http://schemas.microsoft.com/office/drawing/2014/main" id="{3A436DD2-E61B-4E9F-B3E2-F97F3E2270A6}"/>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0</xdr:row>
      <xdr:rowOff>0</xdr:rowOff>
    </xdr:from>
    <xdr:ext cx="68407" cy="271279"/>
    <xdr:sp macro="" textlink="">
      <xdr:nvSpPr>
        <xdr:cNvPr id="14" name="AutoShape 1" descr="VERBANK SECURITIES C.B.S.A.">
          <a:extLst>
            <a:ext uri="{FF2B5EF4-FFF2-40B4-BE49-F238E27FC236}">
              <a16:creationId xmlns:a16="http://schemas.microsoft.com/office/drawing/2014/main" id="{7EEA1D56-099C-417E-BF8A-4C136CC70407}"/>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5" name="AutoShape 1" descr="VERBANK SECURITIES C.B.S.A.">
          <a:extLst>
            <a:ext uri="{FF2B5EF4-FFF2-40B4-BE49-F238E27FC236}">
              <a16:creationId xmlns:a16="http://schemas.microsoft.com/office/drawing/2014/main" id="{ECE321B0-0466-438C-BB6A-A19DC2E5DCB4}"/>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6" name="AutoShape 1" descr="VERBANK SECURITIES C.B.S.A.">
          <a:extLst>
            <a:ext uri="{FF2B5EF4-FFF2-40B4-BE49-F238E27FC236}">
              <a16:creationId xmlns:a16="http://schemas.microsoft.com/office/drawing/2014/main" id="{614B0E03-06EA-4155-9032-A39C18B99B1D}"/>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7" name="AutoShape 1" descr="VERBANK SECURITIES C.B.S.A.">
          <a:extLst>
            <a:ext uri="{FF2B5EF4-FFF2-40B4-BE49-F238E27FC236}">
              <a16:creationId xmlns:a16="http://schemas.microsoft.com/office/drawing/2014/main" id="{11F899E3-6040-4707-A208-021AC63A7B05}"/>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8" name="AutoShape 1" descr="VERBANK SECURITIES C.B.S.A.">
          <a:extLst>
            <a:ext uri="{FF2B5EF4-FFF2-40B4-BE49-F238E27FC236}">
              <a16:creationId xmlns:a16="http://schemas.microsoft.com/office/drawing/2014/main" id="{3ECCFE47-AA19-4429-9E77-D2426415FB80}"/>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9" name="AutoShape 1" descr="VERBANK SECURITIES C.B.S.A.">
          <a:extLst>
            <a:ext uri="{FF2B5EF4-FFF2-40B4-BE49-F238E27FC236}">
              <a16:creationId xmlns:a16="http://schemas.microsoft.com/office/drawing/2014/main" id="{0AFF3ED6-51F3-4F4E-B00D-1079C702DC45}"/>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0" name="AutoShape 1" descr="VERBANK SECURITIES C.B.S.A.">
          <a:extLst>
            <a:ext uri="{FF2B5EF4-FFF2-40B4-BE49-F238E27FC236}">
              <a16:creationId xmlns:a16="http://schemas.microsoft.com/office/drawing/2014/main" id="{80228A7E-EE62-4BCB-9E8F-422AD34A52CB}"/>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1" name="AutoShape 1" descr="VERBANK SECURITIES C.B.S.A.">
          <a:extLst>
            <a:ext uri="{FF2B5EF4-FFF2-40B4-BE49-F238E27FC236}">
              <a16:creationId xmlns:a16="http://schemas.microsoft.com/office/drawing/2014/main" id="{F985AE54-6E97-4094-9741-B9C8A15296B8}"/>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2" name="AutoShape 1" descr="VERBANK SECURITIES C.B.S.A.">
          <a:extLst>
            <a:ext uri="{FF2B5EF4-FFF2-40B4-BE49-F238E27FC236}">
              <a16:creationId xmlns:a16="http://schemas.microsoft.com/office/drawing/2014/main" id="{F8065093-82D9-4EC5-BC37-68CA8AF93D78}"/>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3" name="AutoShape 1" descr="VERBANK SECURITIES C.B.S.A.">
          <a:extLst>
            <a:ext uri="{FF2B5EF4-FFF2-40B4-BE49-F238E27FC236}">
              <a16:creationId xmlns:a16="http://schemas.microsoft.com/office/drawing/2014/main" id="{7438EB13-6D30-437A-BC58-308B81C7197E}"/>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4" name="AutoShape 1" descr="VERBANK SECURITIES C.B.S.A.">
          <a:extLst>
            <a:ext uri="{FF2B5EF4-FFF2-40B4-BE49-F238E27FC236}">
              <a16:creationId xmlns:a16="http://schemas.microsoft.com/office/drawing/2014/main" id="{BB3572DE-A759-4C06-BCAB-F2C3E37E8DD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5" name="AutoShape 1" descr="VERBANK SECURITIES C.B.S.A.">
          <a:extLst>
            <a:ext uri="{FF2B5EF4-FFF2-40B4-BE49-F238E27FC236}">
              <a16:creationId xmlns:a16="http://schemas.microsoft.com/office/drawing/2014/main" id="{116F917B-9164-4C79-8726-D093A4E74872}"/>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6" name="AutoShape 1" descr="VERBANK SECURITIES C.B.S.A.">
          <a:extLst>
            <a:ext uri="{FF2B5EF4-FFF2-40B4-BE49-F238E27FC236}">
              <a16:creationId xmlns:a16="http://schemas.microsoft.com/office/drawing/2014/main" id="{71B62D35-D2C6-49D8-973E-EA58B94F3A0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7" name="AutoShape 1" descr="VERBANK SECURITIES C.B.S.A.">
          <a:extLst>
            <a:ext uri="{FF2B5EF4-FFF2-40B4-BE49-F238E27FC236}">
              <a16:creationId xmlns:a16="http://schemas.microsoft.com/office/drawing/2014/main" id="{22A7EF98-4272-4E2F-9F31-6935AD325C07}"/>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8" name="AutoShape 1" descr="VERBANK SECURITIES C.B.S.A.">
          <a:extLst>
            <a:ext uri="{FF2B5EF4-FFF2-40B4-BE49-F238E27FC236}">
              <a16:creationId xmlns:a16="http://schemas.microsoft.com/office/drawing/2014/main" id="{468974A8-C897-4C1B-80A2-91EFD80087B1}"/>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9" name="AutoShape 1" descr="VERBANK SECURITIES C.B.S.A.">
          <a:extLst>
            <a:ext uri="{FF2B5EF4-FFF2-40B4-BE49-F238E27FC236}">
              <a16:creationId xmlns:a16="http://schemas.microsoft.com/office/drawing/2014/main" id="{4747BDF9-2816-4401-A84B-972D1497ADB2}"/>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0" name="AutoShape 1" descr="VERBANK SECURITIES C.B.S.A.">
          <a:extLst>
            <a:ext uri="{FF2B5EF4-FFF2-40B4-BE49-F238E27FC236}">
              <a16:creationId xmlns:a16="http://schemas.microsoft.com/office/drawing/2014/main" id="{2A61A746-4CEF-429F-A683-4854340C805B}"/>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31" name="AutoShape 1" descr="VERBANK SECURITIES C.B.S.A.">
          <a:extLst>
            <a:ext uri="{FF2B5EF4-FFF2-40B4-BE49-F238E27FC236}">
              <a16:creationId xmlns:a16="http://schemas.microsoft.com/office/drawing/2014/main" id="{87154133-8700-44A6-A6C8-24F3EFB04B10}"/>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2" name="AutoShape 1" descr="VERBANK SECURITIES C.B.S.A.">
          <a:extLst>
            <a:ext uri="{FF2B5EF4-FFF2-40B4-BE49-F238E27FC236}">
              <a16:creationId xmlns:a16="http://schemas.microsoft.com/office/drawing/2014/main" id="{BB161278-32EC-4980-B13F-F170EF0D7300}"/>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3" name="AutoShape 1" descr="VERBANK SECURITIES C.B.S.A.">
          <a:extLst>
            <a:ext uri="{FF2B5EF4-FFF2-40B4-BE49-F238E27FC236}">
              <a16:creationId xmlns:a16="http://schemas.microsoft.com/office/drawing/2014/main" id="{9EAB06A1-E1FC-4018-8D64-DA59EEAECE44}"/>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5" name="AutoShape 1" descr="VERBANK SECURITIES C.B.S.A.">
          <a:extLst>
            <a:ext uri="{FF2B5EF4-FFF2-40B4-BE49-F238E27FC236}">
              <a16:creationId xmlns:a16="http://schemas.microsoft.com/office/drawing/2014/main" id="{87196EBF-FD6F-4670-8B11-BE88867AB9DA}"/>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6" name="AutoShape 1" descr="VERBANK SECURITIES C.B.S.A.">
          <a:extLst>
            <a:ext uri="{FF2B5EF4-FFF2-40B4-BE49-F238E27FC236}">
              <a16:creationId xmlns:a16="http://schemas.microsoft.com/office/drawing/2014/main" id="{7CB6E025-42D5-4057-BA74-591B9609C681}"/>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7" name="AutoShape 1" descr="VERBANK SECURITIES C.B.S.A.">
          <a:extLst>
            <a:ext uri="{FF2B5EF4-FFF2-40B4-BE49-F238E27FC236}">
              <a16:creationId xmlns:a16="http://schemas.microsoft.com/office/drawing/2014/main" id="{E4EB130B-5D16-4CF8-B5EF-B26F0DA8D041}"/>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8" name="AutoShape 1" descr="VERBANK SECURITIES C.B.S.A.">
          <a:extLst>
            <a:ext uri="{FF2B5EF4-FFF2-40B4-BE49-F238E27FC236}">
              <a16:creationId xmlns:a16="http://schemas.microsoft.com/office/drawing/2014/main" id="{B3A88079-C19C-4ECD-A4CB-6374166D560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9" name="AutoShape 1" descr="VERBANK SECURITIES C.B.S.A.">
          <a:extLst>
            <a:ext uri="{FF2B5EF4-FFF2-40B4-BE49-F238E27FC236}">
              <a16:creationId xmlns:a16="http://schemas.microsoft.com/office/drawing/2014/main" id="{FDA0E204-DCCF-49FB-8C43-6435BF671CE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0" name="AutoShape 1" descr="VERBANK SECURITIES C.B.S.A.">
          <a:extLst>
            <a:ext uri="{FF2B5EF4-FFF2-40B4-BE49-F238E27FC236}">
              <a16:creationId xmlns:a16="http://schemas.microsoft.com/office/drawing/2014/main" id="{8FFB1A5E-449C-4B97-BE7B-BB6A1EDB0864}"/>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1" name="AutoShape 1" descr="VERBANK SECURITIES C.B.S.A.">
          <a:extLst>
            <a:ext uri="{FF2B5EF4-FFF2-40B4-BE49-F238E27FC236}">
              <a16:creationId xmlns:a16="http://schemas.microsoft.com/office/drawing/2014/main" id="{5004C02C-CFD7-4735-ACE6-45328B1B2DBC}"/>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2" name="AutoShape 1" descr="VERBANK SECURITIES C.B.S.A.">
          <a:extLst>
            <a:ext uri="{FF2B5EF4-FFF2-40B4-BE49-F238E27FC236}">
              <a16:creationId xmlns:a16="http://schemas.microsoft.com/office/drawing/2014/main" id="{FE2E08A3-26DA-4337-BA95-1BD78C24417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0</xdr:row>
      <xdr:rowOff>0</xdr:rowOff>
    </xdr:from>
    <xdr:to>
      <xdr:col>4</xdr:col>
      <xdr:colOff>68407</xdr:colOff>
      <xdr:row>1</xdr:row>
      <xdr:rowOff>95596</xdr:rowOff>
    </xdr:to>
    <xdr:sp macro="" textlink="">
      <xdr:nvSpPr>
        <xdr:cNvPr id="43" name="AutoShape 1" descr="VERBANK SECURITIES C.B.S.A.">
          <a:extLst>
            <a:ext uri="{FF2B5EF4-FFF2-40B4-BE49-F238E27FC236}">
              <a16:creationId xmlns:a16="http://schemas.microsoft.com/office/drawing/2014/main" id="{0ACE20F3-2540-4F9B-BA6A-53E608A740F3}"/>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44" name="AutoShape 1" descr="VERBANK SECURITIES C.B.S.A.">
          <a:extLst>
            <a:ext uri="{FF2B5EF4-FFF2-40B4-BE49-F238E27FC236}">
              <a16:creationId xmlns:a16="http://schemas.microsoft.com/office/drawing/2014/main" id="{28B5A17E-EF73-4BC9-9B30-8C269D19C68B}"/>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45" name="AutoShape 1" descr="VERBANK SECURITIES C.B.S.A.">
          <a:extLst>
            <a:ext uri="{FF2B5EF4-FFF2-40B4-BE49-F238E27FC236}">
              <a16:creationId xmlns:a16="http://schemas.microsoft.com/office/drawing/2014/main" id="{FF18E7FE-1D56-4E64-B401-F4F5CE9C69E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46" name="AutoShape 1" descr="VERBANK SECURITIES C.B.S.A.">
          <a:extLst>
            <a:ext uri="{FF2B5EF4-FFF2-40B4-BE49-F238E27FC236}">
              <a16:creationId xmlns:a16="http://schemas.microsoft.com/office/drawing/2014/main" id="{C8AFAF76-2FEC-4627-A6F1-4AE24761ED7A}"/>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47" name="AutoShape 1" descr="VERBANK SECURITIES C.B.S.A.">
          <a:extLst>
            <a:ext uri="{FF2B5EF4-FFF2-40B4-BE49-F238E27FC236}">
              <a16:creationId xmlns:a16="http://schemas.microsoft.com/office/drawing/2014/main" id="{AC6E6D75-75DA-4BE1-94D9-20609BDF5C4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48" name="AutoShape 1" descr="VERBANK SECURITIES C.B.S.A.">
          <a:extLst>
            <a:ext uri="{FF2B5EF4-FFF2-40B4-BE49-F238E27FC236}">
              <a16:creationId xmlns:a16="http://schemas.microsoft.com/office/drawing/2014/main" id="{59643421-2C9F-476E-92CE-34355803359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49" name="AutoShape 1" descr="VERBANK SECURITIES C.B.S.A.">
          <a:extLst>
            <a:ext uri="{FF2B5EF4-FFF2-40B4-BE49-F238E27FC236}">
              <a16:creationId xmlns:a16="http://schemas.microsoft.com/office/drawing/2014/main" id="{207D863C-8E74-42B0-ACA8-A0B5A85094E2}"/>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50" name="AutoShape 1" descr="VERBANK SECURITIES C.B.S.A.">
          <a:extLst>
            <a:ext uri="{FF2B5EF4-FFF2-40B4-BE49-F238E27FC236}">
              <a16:creationId xmlns:a16="http://schemas.microsoft.com/office/drawing/2014/main" id="{66E0BCAE-0DCE-42E3-99A1-BE489A101281}"/>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51" name="AutoShape 1" descr="VERBANK SECURITIES C.B.S.A.">
          <a:extLst>
            <a:ext uri="{FF2B5EF4-FFF2-40B4-BE49-F238E27FC236}">
              <a16:creationId xmlns:a16="http://schemas.microsoft.com/office/drawing/2014/main" id="{622CBFC8-C01F-4D61-8FC9-A419E0994033}"/>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52" name="AutoShape 1" descr="VERBANK SECURITIES C.B.S.A.">
          <a:extLst>
            <a:ext uri="{FF2B5EF4-FFF2-40B4-BE49-F238E27FC236}">
              <a16:creationId xmlns:a16="http://schemas.microsoft.com/office/drawing/2014/main" id="{15212FEA-9A4E-4D78-9642-4AE09A6D4F38}"/>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53" name="AutoShape 1" descr="VERBANK SECURITIES C.B.S.A.">
          <a:extLst>
            <a:ext uri="{FF2B5EF4-FFF2-40B4-BE49-F238E27FC236}">
              <a16:creationId xmlns:a16="http://schemas.microsoft.com/office/drawing/2014/main" id="{659C0496-81C5-43BC-8668-F9C97766D2F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54" name="AutoShape 1" descr="VERBANK SECURITIES C.B.S.A.">
          <a:extLst>
            <a:ext uri="{FF2B5EF4-FFF2-40B4-BE49-F238E27FC236}">
              <a16:creationId xmlns:a16="http://schemas.microsoft.com/office/drawing/2014/main" id="{5219A660-67E4-4F26-95F9-EAEB07737BF4}"/>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0</xdr:row>
      <xdr:rowOff>0</xdr:rowOff>
    </xdr:from>
    <xdr:ext cx="68407" cy="271279"/>
    <xdr:sp macro="" textlink="">
      <xdr:nvSpPr>
        <xdr:cNvPr id="55" name="AutoShape 1" descr="VERBANK SECURITIES C.B.S.A.">
          <a:extLst>
            <a:ext uri="{FF2B5EF4-FFF2-40B4-BE49-F238E27FC236}">
              <a16:creationId xmlns:a16="http://schemas.microsoft.com/office/drawing/2014/main" id="{441A69D6-8C7D-499A-93FA-59E8D3A44559}"/>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56" name="AutoShape 1" descr="VERBANK SECURITIES C.B.S.A.">
          <a:extLst>
            <a:ext uri="{FF2B5EF4-FFF2-40B4-BE49-F238E27FC236}">
              <a16:creationId xmlns:a16="http://schemas.microsoft.com/office/drawing/2014/main" id="{10EE5B95-FD48-418A-9E33-4ACE8DD76ED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57" name="AutoShape 1" descr="VERBANK SECURITIES C.B.S.A.">
          <a:extLst>
            <a:ext uri="{FF2B5EF4-FFF2-40B4-BE49-F238E27FC236}">
              <a16:creationId xmlns:a16="http://schemas.microsoft.com/office/drawing/2014/main" id="{7937B8BD-75A3-4C44-A140-83D34D4715E9}"/>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58" name="AutoShape 1" descr="VERBANK SECURITIES C.B.S.A.">
          <a:extLst>
            <a:ext uri="{FF2B5EF4-FFF2-40B4-BE49-F238E27FC236}">
              <a16:creationId xmlns:a16="http://schemas.microsoft.com/office/drawing/2014/main" id="{2A0054DC-2B8D-46FB-AC01-61B4D21033D9}"/>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59" name="AutoShape 1" descr="VERBANK SECURITIES C.B.S.A.">
          <a:extLst>
            <a:ext uri="{FF2B5EF4-FFF2-40B4-BE49-F238E27FC236}">
              <a16:creationId xmlns:a16="http://schemas.microsoft.com/office/drawing/2014/main" id="{E7649A0B-53E8-47A3-AB79-BA27FA54F1D3}"/>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60" name="AutoShape 1" descr="VERBANK SECURITIES C.B.S.A.">
          <a:extLst>
            <a:ext uri="{FF2B5EF4-FFF2-40B4-BE49-F238E27FC236}">
              <a16:creationId xmlns:a16="http://schemas.microsoft.com/office/drawing/2014/main" id="{49ECD343-A0BF-4DF1-B45E-CB57F193D25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61" name="AutoShape 1" descr="VERBANK SECURITIES C.B.S.A.">
          <a:extLst>
            <a:ext uri="{FF2B5EF4-FFF2-40B4-BE49-F238E27FC236}">
              <a16:creationId xmlns:a16="http://schemas.microsoft.com/office/drawing/2014/main" id="{13965D8F-4461-4076-AA13-AD735B54137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62" name="AutoShape 1" descr="VERBANK SECURITIES C.B.S.A.">
          <a:extLst>
            <a:ext uri="{FF2B5EF4-FFF2-40B4-BE49-F238E27FC236}">
              <a16:creationId xmlns:a16="http://schemas.microsoft.com/office/drawing/2014/main" id="{7743B70C-C71A-43CB-A515-A5574098D54E}"/>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0</xdr:colOff>
      <xdr:row>0</xdr:row>
      <xdr:rowOff>0</xdr:rowOff>
    </xdr:from>
    <xdr:to>
      <xdr:col>3</xdr:col>
      <xdr:colOff>68407</xdr:colOff>
      <xdr:row>1</xdr:row>
      <xdr:rowOff>95596</xdr:rowOff>
    </xdr:to>
    <xdr:sp macro="" textlink="">
      <xdr:nvSpPr>
        <xdr:cNvPr id="34" name="AutoShape 1" descr="VERBANK SECURITIES C.B.S.A.">
          <a:extLst>
            <a:ext uri="{FF2B5EF4-FFF2-40B4-BE49-F238E27FC236}">
              <a16:creationId xmlns:a16="http://schemas.microsoft.com/office/drawing/2014/main" id="{2332F57E-0F90-4AD1-8302-B12C8BDB1BAA}"/>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63" name="AutoShape 1" descr="VERBANK SECURITIES C.B.S.A.">
          <a:extLst>
            <a:ext uri="{FF2B5EF4-FFF2-40B4-BE49-F238E27FC236}">
              <a16:creationId xmlns:a16="http://schemas.microsoft.com/office/drawing/2014/main" id="{2D55B349-D7EB-47BE-8008-9E928FC664E5}"/>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64" name="AutoShape 1" descr="VERBANK SECURITIES C.B.S.A.">
          <a:extLst>
            <a:ext uri="{FF2B5EF4-FFF2-40B4-BE49-F238E27FC236}">
              <a16:creationId xmlns:a16="http://schemas.microsoft.com/office/drawing/2014/main" id="{B2EF82A5-36A3-4EBF-B890-C70C6E334028}"/>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65" name="AutoShape 1" descr="VERBANK SECURITIES C.B.S.A.">
          <a:extLst>
            <a:ext uri="{FF2B5EF4-FFF2-40B4-BE49-F238E27FC236}">
              <a16:creationId xmlns:a16="http://schemas.microsoft.com/office/drawing/2014/main" id="{0DDA5B48-9410-436A-AC34-6E38327ADCE5}"/>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66" name="AutoShape 1" descr="VERBANK SECURITIES C.B.S.A.">
          <a:extLst>
            <a:ext uri="{FF2B5EF4-FFF2-40B4-BE49-F238E27FC236}">
              <a16:creationId xmlns:a16="http://schemas.microsoft.com/office/drawing/2014/main" id="{C7E7FBDC-BA44-4D6C-8E7E-97AE6D102B38}"/>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67" name="AutoShape 1" descr="VERBANK SECURITIES C.B.S.A.">
          <a:extLst>
            <a:ext uri="{FF2B5EF4-FFF2-40B4-BE49-F238E27FC236}">
              <a16:creationId xmlns:a16="http://schemas.microsoft.com/office/drawing/2014/main" id="{FA5D15E6-9604-48BF-9F43-2D520B274373}"/>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68" name="AutoShape 1" descr="VERBANK SECURITIES C.B.S.A.">
          <a:extLst>
            <a:ext uri="{FF2B5EF4-FFF2-40B4-BE49-F238E27FC236}">
              <a16:creationId xmlns:a16="http://schemas.microsoft.com/office/drawing/2014/main" id="{EFC71458-F39B-4E83-8AE4-9828C815DB48}"/>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69" name="AutoShape 1" descr="VERBANK SECURITIES C.B.S.A.">
          <a:extLst>
            <a:ext uri="{FF2B5EF4-FFF2-40B4-BE49-F238E27FC236}">
              <a16:creationId xmlns:a16="http://schemas.microsoft.com/office/drawing/2014/main" id="{58EB2754-A4A1-4781-8C91-81E2677B6EC2}"/>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70" name="AutoShape 1" descr="VERBANK SECURITIES C.B.S.A.">
          <a:extLst>
            <a:ext uri="{FF2B5EF4-FFF2-40B4-BE49-F238E27FC236}">
              <a16:creationId xmlns:a16="http://schemas.microsoft.com/office/drawing/2014/main" id="{85450DAB-3235-4FEC-9D7B-24438F786709}"/>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71" name="AutoShape 1" descr="VERBANK SECURITIES C.B.S.A.">
          <a:extLst>
            <a:ext uri="{FF2B5EF4-FFF2-40B4-BE49-F238E27FC236}">
              <a16:creationId xmlns:a16="http://schemas.microsoft.com/office/drawing/2014/main" id="{303A8ED0-9EE3-4812-B7D6-F33E3B66396C}"/>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72" name="AutoShape 1" descr="VERBANK SECURITIES C.B.S.A.">
          <a:extLst>
            <a:ext uri="{FF2B5EF4-FFF2-40B4-BE49-F238E27FC236}">
              <a16:creationId xmlns:a16="http://schemas.microsoft.com/office/drawing/2014/main" id="{D11E1297-BB0A-4D2D-83CE-D10A17BA7AF4}"/>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73" name="AutoShape 1" descr="VERBANK SECURITIES C.B.S.A.">
          <a:extLst>
            <a:ext uri="{FF2B5EF4-FFF2-40B4-BE49-F238E27FC236}">
              <a16:creationId xmlns:a16="http://schemas.microsoft.com/office/drawing/2014/main" id="{111D8102-7A5E-44D7-ABE2-978CD41D6618}"/>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0</xdr:row>
      <xdr:rowOff>0</xdr:rowOff>
    </xdr:from>
    <xdr:ext cx="68407" cy="271279"/>
    <xdr:sp macro="" textlink="">
      <xdr:nvSpPr>
        <xdr:cNvPr id="74" name="AutoShape 1" descr="VERBANK SECURITIES C.B.S.A.">
          <a:extLst>
            <a:ext uri="{FF2B5EF4-FFF2-40B4-BE49-F238E27FC236}">
              <a16:creationId xmlns:a16="http://schemas.microsoft.com/office/drawing/2014/main" id="{FCD439A3-384A-4D43-B023-7AF82D6CCF11}"/>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75" name="AutoShape 1" descr="VERBANK SECURITIES C.B.S.A.">
          <a:extLst>
            <a:ext uri="{FF2B5EF4-FFF2-40B4-BE49-F238E27FC236}">
              <a16:creationId xmlns:a16="http://schemas.microsoft.com/office/drawing/2014/main" id="{E1544512-EDC8-4217-A92F-C85685DB018C}"/>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76" name="AutoShape 1" descr="VERBANK SECURITIES C.B.S.A.">
          <a:extLst>
            <a:ext uri="{FF2B5EF4-FFF2-40B4-BE49-F238E27FC236}">
              <a16:creationId xmlns:a16="http://schemas.microsoft.com/office/drawing/2014/main" id="{400E5398-4583-4C0C-9560-FFA7D2213487}"/>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77" name="AutoShape 1" descr="VERBANK SECURITIES C.B.S.A.">
          <a:extLst>
            <a:ext uri="{FF2B5EF4-FFF2-40B4-BE49-F238E27FC236}">
              <a16:creationId xmlns:a16="http://schemas.microsoft.com/office/drawing/2014/main" id="{F882E8C0-ECD8-408D-860B-79A9690723F6}"/>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78" name="AutoShape 1" descr="VERBANK SECURITIES C.B.S.A.">
          <a:extLst>
            <a:ext uri="{FF2B5EF4-FFF2-40B4-BE49-F238E27FC236}">
              <a16:creationId xmlns:a16="http://schemas.microsoft.com/office/drawing/2014/main" id="{693CDCB7-C335-4708-8D8C-F58D6B48AA2A}"/>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79" name="AutoShape 1" descr="VERBANK SECURITIES C.B.S.A.">
          <a:extLst>
            <a:ext uri="{FF2B5EF4-FFF2-40B4-BE49-F238E27FC236}">
              <a16:creationId xmlns:a16="http://schemas.microsoft.com/office/drawing/2014/main" id="{DD31AB7E-BF52-409B-858E-6C7D2407287A}"/>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80" name="AutoShape 1" descr="VERBANK SECURITIES C.B.S.A.">
          <a:extLst>
            <a:ext uri="{FF2B5EF4-FFF2-40B4-BE49-F238E27FC236}">
              <a16:creationId xmlns:a16="http://schemas.microsoft.com/office/drawing/2014/main" id="{4B295C22-F65A-41C1-9322-856A1F6D22D1}"/>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81" name="AutoShape 1" descr="VERBANK SECURITIES C.B.S.A.">
          <a:extLst>
            <a:ext uri="{FF2B5EF4-FFF2-40B4-BE49-F238E27FC236}">
              <a16:creationId xmlns:a16="http://schemas.microsoft.com/office/drawing/2014/main" id="{B401793A-1DC6-4C4A-BDD0-6B43B5AA7CFB}"/>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82" name="AutoShape 1" descr="VERBANK SECURITIES C.B.S.A.">
          <a:extLst>
            <a:ext uri="{FF2B5EF4-FFF2-40B4-BE49-F238E27FC236}">
              <a16:creationId xmlns:a16="http://schemas.microsoft.com/office/drawing/2014/main" id="{B4D5DBDE-968E-46BA-B613-A2FFD7387CE9}"/>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83" name="AutoShape 1" descr="VERBANK SECURITIES C.B.S.A.">
          <a:extLst>
            <a:ext uri="{FF2B5EF4-FFF2-40B4-BE49-F238E27FC236}">
              <a16:creationId xmlns:a16="http://schemas.microsoft.com/office/drawing/2014/main" id="{6E3D1581-D817-4FC7-AB8A-8179AA2374E6}"/>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84" name="AutoShape 1" descr="VERBANK SECURITIES C.B.S.A.">
          <a:extLst>
            <a:ext uri="{FF2B5EF4-FFF2-40B4-BE49-F238E27FC236}">
              <a16:creationId xmlns:a16="http://schemas.microsoft.com/office/drawing/2014/main" id="{4EE052F6-BD5F-4DF0-AED6-6C67CA12FC87}"/>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85" name="AutoShape 1" descr="VERBANK SECURITIES C.B.S.A.">
          <a:extLst>
            <a:ext uri="{FF2B5EF4-FFF2-40B4-BE49-F238E27FC236}">
              <a16:creationId xmlns:a16="http://schemas.microsoft.com/office/drawing/2014/main" id="{490F50B4-7657-4A69-BB3F-83EA1ADB167B}"/>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86" name="AutoShape 1" descr="VERBANK SECURITIES C.B.S.A.">
          <a:extLst>
            <a:ext uri="{FF2B5EF4-FFF2-40B4-BE49-F238E27FC236}">
              <a16:creationId xmlns:a16="http://schemas.microsoft.com/office/drawing/2014/main" id="{A495B2ED-D667-432F-9962-1E2970FD0E67}"/>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87" name="AutoShape 1" descr="VERBANK SECURITIES C.B.S.A.">
          <a:extLst>
            <a:ext uri="{FF2B5EF4-FFF2-40B4-BE49-F238E27FC236}">
              <a16:creationId xmlns:a16="http://schemas.microsoft.com/office/drawing/2014/main" id="{6370FDAA-85B9-430F-ADE0-F0414589F6D1}"/>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88" name="AutoShape 1" descr="VERBANK SECURITIES C.B.S.A.">
          <a:extLst>
            <a:ext uri="{FF2B5EF4-FFF2-40B4-BE49-F238E27FC236}">
              <a16:creationId xmlns:a16="http://schemas.microsoft.com/office/drawing/2014/main" id="{7FEBB93C-7038-4F2C-9511-201E1942AF27}"/>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89" name="AutoShape 1" descr="VERBANK SECURITIES C.B.S.A.">
          <a:extLst>
            <a:ext uri="{FF2B5EF4-FFF2-40B4-BE49-F238E27FC236}">
              <a16:creationId xmlns:a16="http://schemas.microsoft.com/office/drawing/2014/main" id="{E959CF3F-9E41-41D7-8180-FA876C4A4163}"/>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90" name="AutoShape 1" descr="VERBANK SECURITIES C.B.S.A.">
          <a:extLst>
            <a:ext uri="{FF2B5EF4-FFF2-40B4-BE49-F238E27FC236}">
              <a16:creationId xmlns:a16="http://schemas.microsoft.com/office/drawing/2014/main" id="{AF74F087-B9C0-4530-B53C-6536A1EC018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91" name="AutoShape 1" descr="VERBANK SECURITIES C.B.S.A.">
          <a:extLst>
            <a:ext uri="{FF2B5EF4-FFF2-40B4-BE49-F238E27FC236}">
              <a16:creationId xmlns:a16="http://schemas.microsoft.com/office/drawing/2014/main" id="{2D625EC8-1E38-4664-ABB1-AF88B50A14BD}"/>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92" name="AutoShape 1" descr="VERBANK SECURITIES C.B.S.A.">
          <a:extLst>
            <a:ext uri="{FF2B5EF4-FFF2-40B4-BE49-F238E27FC236}">
              <a16:creationId xmlns:a16="http://schemas.microsoft.com/office/drawing/2014/main" id="{01C28A1C-BF6B-44F2-A386-BF15344902B8}"/>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93" name="AutoShape 1" descr="VERBANK SECURITIES C.B.S.A.">
          <a:extLst>
            <a:ext uri="{FF2B5EF4-FFF2-40B4-BE49-F238E27FC236}">
              <a16:creationId xmlns:a16="http://schemas.microsoft.com/office/drawing/2014/main" id="{C0770CBA-6165-4197-AFFB-755032D4C46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4" name="AutoShape 1" descr="VERBANK SECURITIES C.B.S.A.">
          <a:extLst>
            <a:ext uri="{FF2B5EF4-FFF2-40B4-BE49-F238E27FC236}">
              <a16:creationId xmlns:a16="http://schemas.microsoft.com/office/drawing/2014/main" id="{B8ED1188-43CD-49DF-ADC5-C0F22089E1E5}"/>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5" name="AutoShape 1" descr="VERBANK SECURITIES C.B.S.A.">
          <a:extLst>
            <a:ext uri="{FF2B5EF4-FFF2-40B4-BE49-F238E27FC236}">
              <a16:creationId xmlns:a16="http://schemas.microsoft.com/office/drawing/2014/main" id="{9BB40528-1A1B-423C-A8B8-59224A2BEBF6}"/>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6" name="AutoShape 1" descr="VERBANK SECURITIES C.B.S.A.">
          <a:extLst>
            <a:ext uri="{FF2B5EF4-FFF2-40B4-BE49-F238E27FC236}">
              <a16:creationId xmlns:a16="http://schemas.microsoft.com/office/drawing/2014/main" id="{2B8684E8-880F-4E60-B6BC-B55669484434}"/>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7" name="AutoShape 1" descr="VERBANK SECURITIES C.B.S.A.">
          <a:extLst>
            <a:ext uri="{FF2B5EF4-FFF2-40B4-BE49-F238E27FC236}">
              <a16:creationId xmlns:a16="http://schemas.microsoft.com/office/drawing/2014/main" id="{B7A36305-8985-40C1-84EA-536638E04565}"/>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8" name="AutoShape 1" descr="VERBANK SECURITIES C.B.S.A.">
          <a:extLst>
            <a:ext uri="{FF2B5EF4-FFF2-40B4-BE49-F238E27FC236}">
              <a16:creationId xmlns:a16="http://schemas.microsoft.com/office/drawing/2014/main" id="{89BF448E-54DE-4051-AE44-FF4557B66FBA}"/>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9" name="AutoShape 1" descr="VERBANK SECURITIES C.B.S.A.">
          <a:extLst>
            <a:ext uri="{FF2B5EF4-FFF2-40B4-BE49-F238E27FC236}">
              <a16:creationId xmlns:a16="http://schemas.microsoft.com/office/drawing/2014/main" id="{221A157A-8B76-4CAD-8598-AF3CE4D81586}"/>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00" name="AutoShape 1" descr="VERBANK SECURITIES C.B.S.A.">
          <a:extLst>
            <a:ext uri="{FF2B5EF4-FFF2-40B4-BE49-F238E27FC236}">
              <a16:creationId xmlns:a16="http://schemas.microsoft.com/office/drawing/2014/main" id="{3B6827FC-E9D9-4613-9245-2E6A5D882B8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01" name="AutoShape 1" descr="VERBANK SECURITIES C.B.S.A.">
          <a:extLst>
            <a:ext uri="{FF2B5EF4-FFF2-40B4-BE49-F238E27FC236}">
              <a16:creationId xmlns:a16="http://schemas.microsoft.com/office/drawing/2014/main" id="{8E960251-1228-44FD-9D43-94E64FD14AC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0</xdr:row>
      <xdr:rowOff>0</xdr:rowOff>
    </xdr:from>
    <xdr:to>
      <xdr:col>4</xdr:col>
      <xdr:colOff>68407</xdr:colOff>
      <xdr:row>1</xdr:row>
      <xdr:rowOff>95596</xdr:rowOff>
    </xdr:to>
    <xdr:sp macro="" textlink="">
      <xdr:nvSpPr>
        <xdr:cNvPr id="102" name="AutoShape 1" descr="VERBANK SECURITIES C.B.S.A.">
          <a:extLst>
            <a:ext uri="{FF2B5EF4-FFF2-40B4-BE49-F238E27FC236}">
              <a16:creationId xmlns:a16="http://schemas.microsoft.com/office/drawing/2014/main" id="{165C9ABA-49AC-4247-9BF3-473883F2252A}"/>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103" name="AutoShape 1" descr="VERBANK SECURITIES C.B.S.A.">
          <a:extLst>
            <a:ext uri="{FF2B5EF4-FFF2-40B4-BE49-F238E27FC236}">
              <a16:creationId xmlns:a16="http://schemas.microsoft.com/office/drawing/2014/main" id="{D8F31923-A5DB-43F7-AC40-3721905D8DC0}"/>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104" name="AutoShape 1" descr="VERBANK SECURITIES C.B.S.A.">
          <a:extLst>
            <a:ext uri="{FF2B5EF4-FFF2-40B4-BE49-F238E27FC236}">
              <a16:creationId xmlns:a16="http://schemas.microsoft.com/office/drawing/2014/main" id="{43FE6B23-0150-425A-B643-2BC24763946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105" name="AutoShape 1" descr="VERBANK SECURITIES C.B.S.A.">
          <a:extLst>
            <a:ext uri="{FF2B5EF4-FFF2-40B4-BE49-F238E27FC236}">
              <a16:creationId xmlns:a16="http://schemas.microsoft.com/office/drawing/2014/main" id="{70D9029E-1D36-41F9-BEA2-9D25BD631159}"/>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106" name="AutoShape 1" descr="VERBANK SECURITIES C.B.S.A.">
          <a:extLst>
            <a:ext uri="{FF2B5EF4-FFF2-40B4-BE49-F238E27FC236}">
              <a16:creationId xmlns:a16="http://schemas.microsoft.com/office/drawing/2014/main" id="{6EA3BF76-EB86-4185-942D-C7BCC1F56717}"/>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107" name="AutoShape 1" descr="VERBANK SECURITIES C.B.S.A.">
          <a:extLst>
            <a:ext uri="{FF2B5EF4-FFF2-40B4-BE49-F238E27FC236}">
              <a16:creationId xmlns:a16="http://schemas.microsoft.com/office/drawing/2014/main" id="{9D484BE3-BB94-4F16-B9C3-221DD71334FA}"/>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108" name="AutoShape 1" descr="VERBANK SECURITIES C.B.S.A.">
          <a:extLst>
            <a:ext uri="{FF2B5EF4-FFF2-40B4-BE49-F238E27FC236}">
              <a16:creationId xmlns:a16="http://schemas.microsoft.com/office/drawing/2014/main" id="{B273F8AA-219B-43C1-8F22-60987CFE95D5}"/>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109" name="AutoShape 1" descr="VERBANK SECURITIES C.B.S.A.">
          <a:extLst>
            <a:ext uri="{FF2B5EF4-FFF2-40B4-BE49-F238E27FC236}">
              <a16:creationId xmlns:a16="http://schemas.microsoft.com/office/drawing/2014/main" id="{CA358107-1767-4A5D-96C8-512DF70CB4C6}"/>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110" name="AutoShape 1" descr="VERBANK SECURITIES C.B.S.A.">
          <a:extLst>
            <a:ext uri="{FF2B5EF4-FFF2-40B4-BE49-F238E27FC236}">
              <a16:creationId xmlns:a16="http://schemas.microsoft.com/office/drawing/2014/main" id="{16CAD111-0E17-4979-B43D-F6F8373B3DF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111" name="AutoShape 1" descr="VERBANK SECURITIES C.B.S.A.">
          <a:extLst>
            <a:ext uri="{FF2B5EF4-FFF2-40B4-BE49-F238E27FC236}">
              <a16:creationId xmlns:a16="http://schemas.microsoft.com/office/drawing/2014/main" id="{6890EFD1-914E-4683-9C86-E272A15A2298}"/>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112" name="AutoShape 1" descr="VERBANK SECURITIES C.B.S.A.">
          <a:extLst>
            <a:ext uri="{FF2B5EF4-FFF2-40B4-BE49-F238E27FC236}">
              <a16:creationId xmlns:a16="http://schemas.microsoft.com/office/drawing/2014/main" id="{BE2AF770-3764-402F-AF64-1E5B2B619550}"/>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113" name="AutoShape 1" descr="VERBANK SECURITIES C.B.S.A.">
          <a:extLst>
            <a:ext uri="{FF2B5EF4-FFF2-40B4-BE49-F238E27FC236}">
              <a16:creationId xmlns:a16="http://schemas.microsoft.com/office/drawing/2014/main" id="{64A9DC1A-4084-4AA2-8440-97B01F301333}"/>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0</xdr:row>
      <xdr:rowOff>0</xdr:rowOff>
    </xdr:from>
    <xdr:ext cx="68407" cy="271279"/>
    <xdr:sp macro="" textlink="">
      <xdr:nvSpPr>
        <xdr:cNvPr id="114" name="AutoShape 1" descr="VERBANK SECURITIES C.B.S.A.">
          <a:extLst>
            <a:ext uri="{FF2B5EF4-FFF2-40B4-BE49-F238E27FC236}">
              <a16:creationId xmlns:a16="http://schemas.microsoft.com/office/drawing/2014/main" id="{801CDC97-97C1-44B8-9073-1518B00A76D4}"/>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15" name="AutoShape 1" descr="VERBANK SECURITIES C.B.S.A.">
          <a:extLst>
            <a:ext uri="{FF2B5EF4-FFF2-40B4-BE49-F238E27FC236}">
              <a16:creationId xmlns:a16="http://schemas.microsoft.com/office/drawing/2014/main" id="{D895165D-5693-409A-AA5F-B8A7A344E6EE}"/>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16" name="AutoShape 1" descr="VERBANK SECURITIES C.B.S.A.">
          <a:extLst>
            <a:ext uri="{FF2B5EF4-FFF2-40B4-BE49-F238E27FC236}">
              <a16:creationId xmlns:a16="http://schemas.microsoft.com/office/drawing/2014/main" id="{48C0945A-224C-4CA7-B192-861C0102847C}"/>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17" name="AutoShape 1" descr="VERBANK SECURITIES C.B.S.A.">
          <a:extLst>
            <a:ext uri="{FF2B5EF4-FFF2-40B4-BE49-F238E27FC236}">
              <a16:creationId xmlns:a16="http://schemas.microsoft.com/office/drawing/2014/main" id="{2FC77A97-535E-4A2D-9B29-393B5D1D4EC3}"/>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18" name="AutoShape 1" descr="VERBANK SECURITIES C.B.S.A.">
          <a:extLst>
            <a:ext uri="{FF2B5EF4-FFF2-40B4-BE49-F238E27FC236}">
              <a16:creationId xmlns:a16="http://schemas.microsoft.com/office/drawing/2014/main" id="{0BC4B24E-E1A1-4374-92D6-5CADA0349969}"/>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19" name="AutoShape 1" descr="VERBANK SECURITIES C.B.S.A.">
          <a:extLst>
            <a:ext uri="{FF2B5EF4-FFF2-40B4-BE49-F238E27FC236}">
              <a16:creationId xmlns:a16="http://schemas.microsoft.com/office/drawing/2014/main" id="{91FC3A0C-8902-4CA9-AC72-7D4BE4E270D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20" name="AutoShape 1" descr="VERBANK SECURITIES C.B.S.A.">
          <a:extLst>
            <a:ext uri="{FF2B5EF4-FFF2-40B4-BE49-F238E27FC236}">
              <a16:creationId xmlns:a16="http://schemas.microsoft.com/office/drawing/2014/main" id="{51C1B154-D8A3-41ED-A546-ED433EFA0E25}"/>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21" name="AutoShape 1" descr="VERBANK SECURITIES C.B.S.A.">
          <a:extLst>
            <a:ext uri="{FF2B5EF4-FFF2-40B4-BE49-F238E27FC236}">
              <a16:creationId xmlns:a16="http://schemas.microsoft.com/office/drawing/2014/main" id="{20DDD34E-CD63-4347-B2FE-EFFAA2DF2501}"/>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68407</xdr:colOff>
      <xdr:row>1</xdr:row>
      <xdr:rowOff>95596</xdr:rowOff>
    </xdr:to>
    <xdr:sp macro="" textlink="">
      <xdr:nvSpPr>
        <xdr:cNvPr id="3" name="AutoShape 1" descr="VERBANK SECURITIES C.B.S.A.">
          <a:extLst>
            <a:ext uri="{FF2B5EF4-FFF2-40B4-BE49-F238E27FC236}">
              <a16:creationId xmlns:a16="http://schemas.microsoft.com/office/drawing/2014/main" id="{41216BB2-6DFE-4DBD-9903-8D1959D4D525}"/>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4" name="AutoShape 1" descr="VERBANK SECURITIES C.B.S.A.">
          <a:extLst>
            <a:ext uri="{FF2B5EF4-FFF2-40B4-BE49-F238E27FC236}">
              <a16:creationId xmlns:a16="http://schemas.microsoft.com/office/drawing/2014/main" id="{0E0F9275-5E7C-425F-8084-D1DFF9B7D7E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5" name="AutoShape 1" descr="VERBANK SECURITIES C.B.S.A.">
          <a:extLst>
            <a:ext uri="{FF2B5EF4-FFF2-40B4-BE49-F238E27FC236}">
              <a16:creationId xmlns:a16="http://schemas.microsoft.com/office/drawing/2014/main" id="{31E0EF96-A056-4FAC-B5F0-B57E0E5157FE}"/>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6" name="AutoShape 1" descr="VERBANK SECURITIES C.B.S.A.">
          <a:extLst>
            <a:ext uri="{FF2B5EF4-FFF2-40B4-BE49-F238E27FC236}">
              <a16:creationId xmlns:a16="http://schemas.microsoft.com/office/drawing/2014/main" id="{9C961121-9A59-4D1E-A7EC-7A8A2C16510C}"/>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7" name="AutoShape 1" descr="VERBANK SECURITIES C.B.S.A.">
          <a:extLst>
            <a:ext uri="{FF2B5EF4-FFF2-40B4-BE49-F238E27FC236}">
              <a16:creationId xmlns:a16="http://schemas.microsoft.com/office/drawing/2014/main" id="{3B146F01-1B17-4C55-BD6B-CF4D27E888CE}"/>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8" name="AutoShape 1" descr="VERBANK SECURITIES C.B.S.A.">
          <a:extLst>
            <a:ext uri="{FF2B5EF4-FFF2-40B4-BE49-F238E27FC236}">
              <a16:creationId xmlns:a16="http://schemas.microsoft.com/office/drawing/2014/main" id="{FBE26330-6648-4746-AA99-DB4C41B06A50}"/>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9" name="AutoShape 1" descr="VERBANK SECURITIES C.B.S.A.">
          <a:extLst>
            <a:ext uri="{FF2B5EF4-FFF2-40B4-BE49-F238E27FC236}">
              <a16:creationId xmlns:a16="http://schemas.microsoft.com/office/drawing/2014/main" id="{1773737A-ACB5-45DA-B44E-398C738C552E}"/>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0" name="AutoShape 1" descr="VERBANK SECURITIES C.B.S.A.">
          <a:extLst>
            <a:ext uri="{FF2B5EF4-FFF2-40B4-BE49-F238E27FC236}">
              <a16:creationId xmlns:a16="http://schemas.microsoft.com/office/drawing/2014/main" id="{FA7B6F5B-26BF-4EBB-9F1B-A5DBAA291886}"/>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1" name="AutoShape 1" descr="VERBANK SECURITIES C.B.S.A.">
          <a:extLst>
            <a:ext uri="{FF2B5EF4-FFF2-40B4-BE49-F238E27FC236}">
              <a16:creationId xmlns:a16="http://schemas.microsoft.com/office/drawing/2014/main" id="{F8720350-64D7-4CE4-9999-56816897AE9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12" name="AutoShape 1" descr="VERBANK SECURITIES C.B.S.A.">
          <a:extLst>
            <a:ext uri="{FF2B5EF4-FFF2-40B4-BE49-F238E27FC236}">
              <a16:creationId xmlns:a16="http://schemas.microsoft.com/office/drawing/2014/main" id="{AB73DC4B-04D1-45BE-A841-198604E5E4B6}"/>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3" name="AutoShape 1" descr="VERBANK SECURITIES C.B.S.A.">
          <a:extLst>
            <a:ext uri="{FF2B5EF4-FFF2-40B4-BE49-F238E27FC236}">
              <a16:creationId xmlns:a16="http://schemas.microsoft.com/office/drawing/2014/main" id="{25C5FB7C-A43A-4E54-B5E7-76A105A286E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4" name="AutoShape 1" descr="VERBANK SECURITIES C.B.S.A.">
          <a:extLst>
            <a:ext uri="{FF2B5EF4-FFF2-40B4-BE49-F238E27FC236}">
              <a16:creationId xmlns:a16="http://schemas.microsoft.com/office/drawing/2014/main" id="{F926BA82-A8C6-4DD4-9DA9-910B15C9C2C6}"/>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0</xdr:row>
      <xdr:rowOff>0</xdr:rowOff>
    </xdr:from>
    <xdr:ext cx="68407" cy="271279"/>
    <xdr:sp macro="" textlink="">
      <xdr:nvSpPr>
        <xdr:cNvPr id="16" name="AutoShape 1" descr="VERBANK SECURITIES C.B.S.A.">
          <a:extLst>
            <a:ext uri="{FF2B5EF4-FFF2-40B4-BE49-F238E27FC236}">
              <a16:creationId xmlns:a16="http://schemas.microsoft.com/office/drawing/2014/main" id="{59BAEEC0-F102-4B94-804D-45350BAAA26D}"/>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7" name="AutoShape 1" descr="VERBANK SECURITIES C.B.S.A.">
          <a:extLst>
            <a:ext uri="{FF2B5EF4-FFF2-40B4-BE49-F238E27FC236}">
              <a16:creationId xmlns:a16="http://schemas.microsoft.com/office/drawing/2014/main" id="{D39B6C24-C53D-4648-B579-46074375DFC1}"/>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8" name="AutoShape 1" descr="VERBANK SECURITIES C.B.S.A.">
          <a:extLst>
            <a:ext uri="{FF2B5EF4-FFF2-40B4-BE49-F238E27FC236}">
              <a16:creationId xmlns:a16="http://schemas.microsoft.com/office/drawing/2014/main" id="{1C9069F7-7DD1-4D5B-98A0-9D3F044ABC3A}"/>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9" name="AutoShape 1" descr="VERBANK SECURITIES C.B.S.A.">
          <a:extLst>
            <a:ext uri="{FF2B5EF4-FFF2-40B4-BE49-F238E27FC236}">
              <a16:creationId xmlns:a16="http://schemas.microsoft.com/office/drawing/2014/main" id="{6AC27CD2-C608-47DC-B4F1-9FCF3826B48B}"/>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0" name="AutoShape 1" descr="VERBANK SECURITIES C.B.S.A.">
          <a:extLst>
            <a:ext uri="{FF2B5EF4-FFF2-40B4-BE49-F238E27FC236}">
              <a16:creationId xmlns:a16="http://schemas.microsoft.com/office/drawing/2014/main" id="{D2239E26-8F02-44C5-B4E4-9FE432DA38CF}"/>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1" name="AutoShape 1" descr="VERBANK SECURITIES C.B.S.A.">
          <a:extLst>
            <a:ext uri="{FF2B5EF4-FFF2-40B4-BE49-F238E27FC236}">
              <a16:creationId xmlns:a16="http://schemas.microsoft.com/office/drawing/2014/main" id="{82E413FE-6423-4CD2-A056-8CF1D61C26D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2" name="AutoShape 1" descr="VERBANK SECURITIES C.B.S.A.">
          <a:extLst>
            <a:ext uri="{FF2B5EF4-FFF2-40B4-BE49-F238E27FC236}">
              <a16:creationId xmlns:a16="http://schemas.microsoft.com/office/drawing/2014/main" id="{C06FCD59-B4F8-49E6-878D-86600764F6F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3" name="AutoShape 1" descr="VERBANK SECURITIES C.B.S.A.">
          <a:extLst>
            <a:ext uri="{FF2B5EF4-FFF2-40B4-BE49-F238E27FC236}">
              <a16:creationId xmlns:a16="http://schemas.microsoft.com/office/drawing/2014/main" id="{85184AA0-B643-476E-A8C7-0AE06CE79880}"/>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15" name="AutoShape 1" descr="VERBANK SECURITIES C.B.S.A.">
          <a:extLst>
            <a:ext uri="{FF2B5EF4-FFF2-40B4-BE49-F238E27FC236}">
              <a16:creationId xmlns:a16="http://schemas.microsoft.com/office/drawing/2014/main" id="{CCBD6832-FCFF-4EDC-8B1D-E5F0440B9896}"/>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4" name="AutoShape 1" descr="VERBANK SECURITIES C.B.S.A.">
          <a:extLst>
            <a:ext uri="{FF2B5EF4-FFF2-40B4-BE49-F238E27FC236}">
              <a16:creationId xmlns:a16="http://schemas.microsoft.com/office/drawing/2014/main" id="{619C559A-06CF-4940-9C9E-CABAB6B1AB80}"/>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5" name="AutoShape 1" descr="VERBANK SECURITIES C.B.S.A.">
          <a:extLst>
            <a:ext uri="{FF2B5EF4-FFF2-40B4-BE49-F238E27FC236}">
              <a16:creationId xmlns:a16="http://schemas.microsoft.com/office/drawing/2014/main" id="{77A36324-FB80-4490-BC98-C4604352BFA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6" name="AutoShape 1" descr="VERBANK SECURITIES C.B.S.A.">
          <a:extLst>
            <a:ext uri="{FF2B5EF4-FFF2-40B4-BE49-F238E27FC236}">
              <a16:creationId xmlns:a16="http://schemas.microsoft.com/office/drawing/2014/main" id="{C198CA7D-B750-4D3C-8525-4C9A686719F6}"/>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7" name="AutoShape 1" descr="VERBANK SECURITIES C.B.S.A.">
          <a:extLst>
            <a:ext uri="{FF2B5EF4-FFF2-40B4-BE49-F238E27FC236}">
              <a16:creationId xmlns:a16="http://schemas.microsoft.com/office/drawing/2014/main" id="{C64FF67B-09AB-4CA5-8898-0B5F5BE4C54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8" name="AutoShape 1" descr="VERBANK SECURITIES C.B.S.A.">
          <a:extLst>
            <a:ext uri="{FF2B5EF4-FFF2-40B4-BE49-F238E27FC236}">
              <a16:creationId xmlns:a16="http://schemas.microsoft.com/office/drawing/2014/main" id="{09F78552-9792-4C8F-B7FC-543C4AFA981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9" name="AutoShape 1" descr="VERBANK SECURITIES C.B.S.A.">
          <a:extLst>
            <a:ext uri="{FF2B5EF4-FFF2-40B4-BE49-F238E27FC236}">
              <a16:creationId xmlns:a16="http://schemas.microsoft.com/office/drawing/2014/main" id="{7BAB0846-2DF3-469E-A635-8C75ECE9A286}"/>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0" name="AutoShape 1" descr="VERBANK SECURITIES C.B.S.A.">
          <a:extLst>
            <a:ext uri="{FF2B5EF4-FFF2-40B4-BE49-F238E27FC236}">
              <a16:creationId xmlns:a16="http://schemas.microsoft.com/office/drawing/2014/main" id="{E2B32B31-C1E4-4BE1-B304-F29EF77D3B1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1" name="AutoShape 1" descr="VERBANK SECURITIES C.B.S.A.">
          <a:extLst>
            <a:ext uri="{FF2B5EF4-FFF2-40B4-BE49-F238E27FC236}">
              <a16:creationId xmlns:a16="http://schemas.microsoft.com/office/drawing/2014/main" id="{987B7437-44E7-4C6C-8DE8-36AFB2624B9D}"/>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32" name="AutoShape 1" descr="VERBANK SECURITIES C.B.S.A.">
          <a:extLst>
            <a:ext uri="{FF2B5EF4-FFF2-40B4-BE49-F238E27FC236}">
              <a16:creationId xmlns:a16="http://schemas.microsoft.com/office/drawing/2014/main" id="{28916118-4D1A-45F9-AD0D-7D08ADC24AF9}"/>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3" name="AutoShape 1" descr="VERBANK SECURITIES C.B.S.A.">
          <a:extLst>
            <a:ext uri="{FF2B5EF4-FFF2-40B4-BE49-F238E27FC236}">
              <a16:creationId xmlns:a16="http://schemas.microsoft.com/office/drawing/2014/main" id="{4FDB12B4-88F7-4C83-ABA2-1582AE2C93A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4" name="AutoShape 1" descr="VERBANK SECURITIES C.B.S.A.">
          <a:extLst>
            <a:ext uri="{FF2B5EF4-FFF2-40B4-BE49-F238E27FC236}">
              <a16:creationId xmlns:a16="http://schemas.microsoft.com/office/drawing/2014/main" id="{D3B278AE-1870-461F-972D-6F49E72C9FCA}"/>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6" name="AutoShape 1" descr="VERBANK SECURITIES C.B.S.A.">
          <a:extLst>
            <a:ext uri="{FF2B5EF4-FFF2-40B4-BE49-F238E27FC236}">
              <a16:creationId xmlns:a16="http://schemas.microsoft.com/office/drawing/2014/main" id="{341834CD-02F7-4E37-8257-525BC0BDC68E}"/>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7" name="AutoShape 1" descr="VERBANK SECURITIES C.B.S.A.">
          <a:extLst>
            <a:ext uri="{FF2B5EF4-FFF2-40B4-BE49-F238E27FC236}">
              <a16:creationId xmlns:a16="http://schemas.microsoft.com/office/drawing/2014/main" id="{D0FA69BC-758E-4EC0-877E-63DCD837B168}"/>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8" name="AutoShape 1" descr="VERBANK SECURITIES C.B.S.A.">
          <a:extLst>
            <a:ext uri="{FF2B5EF4-FFF2-40B4-BE49-F238E27FC236}">
              <a16:creationId xmlns:a16="http://schemas.microsoft.com/office/drawing/2014/main" id="{EE5FFCE9-B2D7-4F79-ABC8-288D33E78D1A}"/>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9" name="AutoShape 1" descr="VERBANK SECURITIES C.B.S.A.">
          <a:extLst>
            <a:ext uri="{FF2B5EF4-FFF2-40B4-BE49-F238E27FC236}">
              <a16:creationId xmlns:a16="http://schemas.microsoft.com/office/drawing/2014/main" id="{69D11D74-A74F-4058-9290-16CD6C59D3EF}"/>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0" name="AutoShape 1" descr="VERBANK SECURITIES C.B.S.A.">
          <a:extLst>
            <a:ext uri="{FF2B5EF4-FFF2-40B4-BE49-F238E27FC236}">
              <a16:creationId xmlns:a16="http://schemas.microsoft.com/office/drawing/2014/main" id="{FDC5AF49-89B4-48D2-9838-7F4817366F5B}"/>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1" name="AutoShape 1" descr="VERBANK SECURITIES C.B.S.A.">
          <a:extLst>
            <a:ext uri="{FF2B5EF4-FFF2-40B4-BE49-F238E27FC236}">
              <a16:creationId xmlns:a16="http://schemas.microsoft.com/office/drawing/2014/main" id="{75C50320-122A-4A90-97D9-EFC29275C08C}"/>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2" name="AutoShape 1" descr="VERBANK SECURITIES C.B.S.A.">
          <a:extLst>
            <a:ext uri="{FF2B5EF4-FFF2-40B4-BE49-F238E27FC236}">
              <a16:creationId xmlns:a16="http://schemas.microsoft.com/office/drawing/2014/main" id="{D39EB429-FB54-44A8-9A66-2278B5CE0E4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3" name="AutoShape 1" descr="VERBANK SECURITIES C.B.S.A.">
          <a:extLst>
            <a:ext uri="{FF2B5EF4-FFF2-40B4-BE49-F238E27FC236}">
              <a16:creationId xmlns:a16="http://schemas.microsoft.com/office/drawing/2014/main" id="{3D2A3E67-370C-463A-99E3-B5BFF92692A3}"/>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0</xdr:colOff>
      <xdr:row>0</xdr:row>
      <xdr:rowOff>0</xdr:rowOff>
    </xdr:from>
    <xdr:to>
      <xdr:col>3</xdr:col>
      <xdr:colOff>68407</xdr:colOff>
      <xdr:row>1</xdr:row>
      <xdr:rowOff>95596</xdr:rowOff>
    </xdr:to>
    <xdr:sp macro="" textlink="">
      <xdr:nvSpPr>
        <xdr:cNvPr id="2" name="AutoShape 1" descr="VERBANK SECURITIES C.B.S.A.">
          <a:extLst>
            <a:ext uri="{FF2B5EF4-FFF2-40B4-BE49-F238E27FC236}">
              <a16:creationId xmlns:a16="http://schemas.microsoft.com/office/drawing/2014/main" id="{361AC619-6EA2-4661-9B49-77765C2E9A54}"/>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35" name="AutoShape 1" descr="VERBANK SECURITIES C.B.S.A.">
          <a:extLst>
            <a:ext uri="{FF2B5EF4-FFF2-40B4-BE49-F238E27FC236}">
              <a16:creationId xmlns:a16="http://schemas.microsoft.com/office/drawing/2014/main" id="{4D8F2BE4-6849-4A62-8330-B450052A584C}"/>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44" name="AutoShape 1" descr="VERBANK SECURITIES C.B.S.A.">
          <a:extLst>
            <a:ext uri="{FF2B5EF4-FFF2-40B4-BE49-F238E27FC236}">
              <a16:creationId xmlns:a16="http://schemas.microsoft.com/office/drawing/2014/main" id="{67147E21-A3ED-43FE-8567-DE97E4A2E2C6}"/>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45" name="AutoShape 1" descr="VERBANK SECURITIES C.B.S.A.">
          <a:extLst>
            <a:ext uri="{FF2B5EF4-FFF2-40B4-BE49-F238E27FC236}">
              <a16:creationId xmlns:a16="http://schemas.microsoft.com/office/drawing/2014/main" id="{4FD3868C-8B12-439E-BAA0-69B6E342E16E}"/>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46" name="AutoShape 1" descr="VERBANK SECURITIES C.B.S.A.">
          <a:extLst>
            <a:ext uri="{FF2B5EF4-FFF2-40B4-BE49-F238E27FC236}">
              <a16:creationId xmlns:a16="http://schemas.microsoft.com/office/drawing/2014/main" id="{557D2A45-3F3F-4752-9F25-043C7ADD1E7E}"/>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47" name="AutoShape 1" descr="VERBANK SECURITIES C.B.S.A.">
          <a:extLst>
            <a:ext uri="{FF2B5EF4-FFF2-40B4-BE49-F238E27FC236}">
              <a16:creationId xmlns:a16="http://schemas.microsoft.com/office/drawing/2014/main" id="{082A8C39-299D-4BE1-857D-0DB98D6A84EF}"/>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48" name="AutoShape 1" descr="VERBANK SECURITIES C.B.S.A.">
          <a:extLst>
            <a:ext uri="{FF2B5EF4-FFF2-40B4-BE49-F238E27FC236}">
              <a16:creationId xmlns:a16="http://schemas.microsoft.com/office/drawing/2014/main" id="{879D7B45-134E-427B-AB48-0500C39D9AD9}"/>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49" name="AutoShape 1" descr="VERBANK SECURITIES C.B.S.A.">
          <a:extLst>
            <a:ext uri="{FF2B5EF4-FFF2-40B4-BE49-F238E27FC236}">
              <a16:creationId xmlns:a16="http://schemas.microsoft.com/office/drawing/2014/main" id="{C7DF3834-342F-4B4B-8FD5-AC31B2DD4BD0}"/>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50" name="AutoShape 1" descr="VERBANK SECURITIES C.B.S.A.">
          <a:extLst>
            <a:ext uri="{FF2B5EF4-FFF2-40B4-BE49-F238E27FC236}">
              <a16:creationId xmlns:a16="http://schemas.microsoft.com/office/drawing/2014/main" id="{8C26C722-54EA-4670-8B1A-1AD5AEB36B58}"/>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51" name="AutoShape 1" descr="VERBANK SECURITIES C.B.S.A.">
          <a:extLst>
            <a:ext uri="{FF2B5EF4-FFF2-40B4-BE49-F238E27FC236}">
              <a16:creationId xmlns:a16="http://schemas.microsoft.com/office/drawing/2014/main" id="{927EBEBC-3C1B-43E5-AC00-B63AF2F38243}"/>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52" name="AutoShape 1" descr="VERBANK SECURITIES C.B.S.A.">
          <a:extLst>
            <a:ext uri="{FF2B5EF4-FFF2-40B4-BE49-F238E27FC236}">
              <a16:creationId xmlns:a16="http://schemas.microsoft.com/office/drawing/2014/main" id="{F6EF6E45-9953-4A33-9108-CD6DEE470FDF}"/>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53" name="AutoShape 1" descr="VERBANK SECURITIES C.B.S.A.">
          <a:extLst>
            <a:ext uri="{FF2B5EF4-FFF2-40B4-BE49-F238E27FC236}">
              <a16:creationId xmlns:a16="http://schemas.microsoft.com/office/drawing/2014/main" id="{ECD3F5E5-5321-4A19-9B64-42C06B2A01C2}"/>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0</xdr:row>
      <xdr:rowOff>0</xdr:rowOff>
    </xdr:from>
    <xdr:ext cx="68407" cy="271279"/>
    <xdr:sp macro="" textlink="">
      <xdr:nvSpPr>
        <xdr:cNvPr id="54" name="AutoShape 1" descr="VERBANK SECURITIES C.B.S.A.">
          <a:extLst>
            <a:ext uri="{FF2B5EF4-FFF2-40B4-BE49-F238E27FC236}">
              <a16:creationId xmlns:a16="http://schemas.microsoft.com/office/drawing/2014/main" id="{01493E5D-449B-4D40-910F-F2279AF6774B}"/>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55" name="AutoShape 1" descr="VERBANK SECURITIES C.B.S.A.">
          <a:extLst>
            <a:ext uri="{FF2B5EF4-FFF2-40B4-BE49-F238E27FC236}">
              <a16:creationId xmlns:a16="http://schemas.microsoft.com/office/drawing/2014/main" id="{962DDA65-C143-4EF0-BC5F-C2827594D0F6}"/>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56" name="AutoShape 1" descr="VERBANK SECURITIES C.B.S.A.">
          <a:extLst>
            <a:ext uri="{FF2B5EF4-FFF2-40B4-BE49-F238E27FC236}">
              <a16:creationId xmlns:a16="http://schemas.microsoft.com/office/drawing/2014/main" id="{0D851488-5060-4E80-A273-B104B7275CE9}"/>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57" name="AutoShape 1" descr="VERBANK SECURITIES C.B.S.A.">
          <a:extLst>
            <a:ext uri="{FF2B5EF4-FFF2-40B4-BE49-F238E27FC236}">
              <a16:creationId xmlns:a16="http://schemas.microsoft.com/office/drawing/2014/main" id="{0CA35DE6-4CBC-43F4-92B5-357FBB441BDE}"/>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58" name="AutoShape 1" descr="VERBANK SECURITIES C.B.S.A.">
          <a:extLst>
            <a:ext uri="{FF2B5EF4-FFF2-40B4-BE49-F238E27FC236}">
              <a16:creationId xmlns:a16="http://schemas.microsoft.com/office/drawing/2014/main" id="{F06B3993-B4D9-4E21-BDB2-612D62A9A717}"/>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59" name="AutoShape 1" descr="VERBANK SECURITIES C.B.S.A.">
          <a:extLst>
            <a:ext uri="{FF2B5EF4-FFF2-40B4-BE49-F238E27FC236}">
              <a16:creationId xmlns:a16="http://schemas.microsoft.com/office/drawing/2014/main" id="{7C9C67F3-B593-40C6-8525-C458A66FC48F}"/>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60" name="AutoShape 1" descr="VERBANK SECURITIES C.B.S.A.">
          <a:extLst>
            <a:ext uri="{FF2B5EF4-FFF2-40B4-BE49-F238E27FC236}">
              <a16:creationId xmlns:a16="http://schemas.microsoft.com/office/drawing/2014/main" id="{8823FBE9-3667-4AE5-BA9A-BF6EA3F04DC7}"/>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61" name="AutoShape 1" descr="VERBANK SECURITIES C.B.S.A.">
          <a:extLst>
            <a:ext uri="{FF2B5EF4-FFF2-40B4-BE49-F238E27FC236}">
              <a16:creationId xmlns:a16="http://schemas.microsoft.com/office/drawing/2014/main" id="{4A027E1B-2C6E-41A9-BB13-9D67B08CB81E}"/>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62" name="AutoShape 1" descr="VERBANK SECURITIES C.B.S.A.">
          <a:extLst>
            <a:ext uri="{FF2B5EF4-FFF2-40B4-BE49-F238E27FC236}">
              <a16:creationId xmlns:a16="http://schemas.microsoft.com/office/drawing/2014/main" id="{D2A8E7D2-15A2-4F88-9D24-5E2D2894DA30}"/>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63" name="AutoShape 1" descr="VERBANK SECURITIES C.B.S.A.">
          <a:extLst>
            <a:ext uri="{FF2B5EF4-FFF2-40B4-BE49-F238E27FC236}">
              <a16:creationId xmlns:a16="http://schemas.microsoft.com/office/drawing/2014/main" id="{523B84AC-6A4E-4BC1-91CD-83BC610B74B1}"/>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64" name="AutoShape 1" descr="VERBANK SECURITIES C.B.S.A.">
          <a:extLst>
            <a:ext uri="{FF2B5EF4-FFF2-40B4-BE49-F238E27FC236}">
              <a16:creationId xmlns:a16="http://schemas.microsoft.com/office/drawing/2014/main" id="{4F1B4A77-7A4C-4858-B9FF-DF9E7473757B}"/>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65" name="AutoShape 1" descr="VERBANK SECURITIES C.B.S.A.">
          <a:extLst>
            <a:ext uri="{FF2B5EF4-FFF2-40B4-BE49-F238E27FC236}">
              <a16:creationId xmlns:a16="http://schemas.microsoft.com/office/drawing/2014/main" id="{EB4BA328-FB20-47FD-9F8F-70E52924CB40}"/>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66" name="AutoShape 1" descr="VERBANK SECURITIES C.B.S.A.">
          <a:extLst>
            <a:ext uri="{FF2B5EF4-FFF2-40B4-BE49-F238E27FC236}">
              <a16:creationId xmlns:a16="http://schemas.microsoft.com/office/drawing/2014/main" id="{D03F89B0-66C9-4722-8682-3983FA466CDA}"/>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67" name="AutoShape 1" descr="VERBANK SECURITIES C.B.S.A.">
          <a:extLst>
            <a:ext uri="{FF2B5EF4-FFF2-40B4-BE49-F238E27FC236}">
              <a16:creationId xmlns:a16="http://schemas.microsoft.com/office/drawing/2014/main" id="{0B80C7EE-E0A2-4655-BEDE-F32DCC0E1711}"/>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68" name="AutoShape 1" descr="VERBANK SECURITIES C.B.S.A.">
          <a:extLst>
            <a:ext uri="{FF2B5EF4-FFF2-40B4-BE49-F238E27FC236}">
              <a16:creationId xmlns:a16="http://schemas.microsoft.com/office/drawing/2014/main" id="{6E8D0CB5-B1F2-4AC6-8195-DCDF0D3017A1}"/>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69" name="AutoShape 1" descr="VERBANK SECURITIES C.B.S.A.">
          <a:extLst>
            <a:ext uri="{FF2B5EF4-FFF2-40B4-BE49-F238E27FC236}">
              <a16:creationId xmlns:a16="http://schemas.microsoft.com/office/drawing/2014/main" id="{3615B3BF-81BA-43F3-9205-34791850D65D}"/>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70" name="AutoShape 1" descr="VERBANK SECURITIES C.B.S.A.">
          <a:extLst>
            <a:ext uri="{FF2B5EF4-FFF2-40B4-BE49-F238E27FC236}">
              <a16:creationId xmlns:a16="http://schemas.microsoft.com/office/drawing/2014/main" id="{06C17602-67C3-4FF2-8CDD-5E8C6012CE1D}"/>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71" name="AutoShape 1" descr="VERBANK SECURITIES C.B.S.A.">
          <a:extLst>
            <a:ext uri="{FF2B5EF4-FFF2-40B4-BE49-F238E27FC236}">
              <a16:creationId xmlns:a16="http://schemas.microsoft.com/office/drawing/2014/main" id="{5FF9549A-5DBB-4624-9783-AB4633503E8B}"/>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72" name="AutoShape 1" descr="VERBANK SECURITIES C.B.S.A.">
          <a:extLst>
            <a:ext uri="{FF2B5EF4-FFF2-40B4-BE49-F238E27FC236}">
              <a16:creationId xmlns:a16="http://schemas.microsoft.com/office/drawing/2014/main" id="{03930A92-23D8-42AB-A216-111BF3798771}"/>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73" name="AutoShape 1" descr="VERBANK SECURITIES C.B.S.A.">
          <a:extLst>
            <a:ext uri="{FF2B5EF4-FFF2-40B4-BE49-F238E27FC236}">
              <a16:creationId xmlns:a16="http://schemas.microsoft.com/office/drawing/2014/main" id="{A298F0DA-C565-4074-B446-01255F8FB41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74" name="AutoShape 1" descr="VERBANK SECURITIES C.B.S.A.">
          <a:extLst>
            <a:ext uri="{FF2B5EF4-FFF2-40B4-BE49-F238E27FC236}">
              <a16:creationId xmlns:a16="http://schemas.microsoft.com/office/drawing/2014/main" id="{096F49F4-7AA6-4913-94B5-4A250FC7C896}"/>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75" name="AutoShape 1" descr="VERBANK SECURITIES C.B.S.A.">
          <a:extLst>
            <a:ext uri="{FF2B5EF4-FFF2-40B4-BE49-F238E27FC236}">
              <a16:creationId xmlns:a16="http://schemas.microsoft.com/office/drawing/2014/main" id="{468B3FC3-3F26-4D27-A29A-9DC21B9AF08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76" name="AutoShape 1" descr="VERBANK SECURITIES C.B.S.A.">
          <a:extLst>
            <a:ext uri="{FF2B5EF4-FFF2-40B4-BE49-F238E27FC236}">
              <a16:creationId xmlns:a16="http://schemas.microsoft.com/office/drawing/2014/main" id="{E692FEFA-2C39-4562-8D1C-3981F03302A8}"/>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77" name="AutoShape 1" descr="VERBANK SECURITIES C.B.S.A.">
          <a:extLst>
            <a:ext uri="{FF2B5EF4-FFF2-40B4-BE49-F238E27FC236}">
              <a16:creationId xmlns:a16="http://schemas.microsoft.com/office/drawing/2014/main" id="{20F89DAF-5B9D-40A1-B2FE-F9A951CF784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78" name="AutoShape 1" descr="VERBANK SECURITIES C.B.S.A.">
          <a:extLst>
            <a:ext uri="{FF2B5EF4-FFF2-40B4-BE49-F238E27FC236}">
              <a16:creationId xmlns:a16="http://schemas.microsoft.com/office/drawing/2014/main" id="{061EE957-B3CD-4B9E-925E-41963389D973}"/>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79" name="AutoShape 1" descr="VERBANK SECURITIES C.B.S.A.">
          <a:extLst>
            <a:ext uri="{FF2B5EF4-FFF2-40B4-BE49-F238E27FC236}">
              <a16:creationId xmlns:a16="http://schemas.microsoft.com/office/drawing/2014/main" id="{6F0BB1B0-0292-4537-AAD7-5824D48C88C3}"/>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80" name="AutoShape 1" descr="VERBANK SECURITIES C.B.S.A.">
          <a:extLst>
            <a:ext uri="{FF2B5EF4-FFF2-40B4-BE49-F238E27FC236}">
              <a16:creationId xmlns:a16="http://schemas.microsoft.com/office/drawing/2014/main" id="{1D9C844D-640D-498C-BEBF-8E01FFCE857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81" name="AutoShape 1" descr="VERBANK SECURITIES C.B.S.A.">
          <a:extLst>
            <a:ext uri="{FF2B5EF4-FFF2-40B4-BE49-F238E27FC236}">
              <a16:creationId xmlns:a16="http://schemas.microsoft.com/office/drawing/2014/main" id="{D4A89C87-1E7A-41E5-B42B-1FCBC1624AD3}"/>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0</xdr:row>
      <xdr:rowOff>0</xdr:rowOff>
    </xdr:from>
    <xdr:to>
      <xdr:col>4</xdr:col>
      <xdr:colOff>68407</xdr:colOff>
      <xdr:row>1</xdr:row>
      <xdr:rowOff>95596</xdr:rowOff>
    </xdr:to>
    <xdr:sp macro="" textlink="">
      <xdr:nvSpPr>
        <xdr:cNvPr id="82" name="AutoShape 1" descr="VERBANK SECURITIES C.B.S.A.">
          <a:extLst>
            <a:ext uri="{FF2B5EF4-FFF2-40B4-BE49-F238E27FC236}">
              <a16:creationId xmlns:a16="http://schemas.microsoft.com/office/drawing/2014/main" id="{1042BE27-8400-436E-B0EE-BDDE2166E495}"/>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83" name="AutoShape 1" descr="VERBANK SECURITIES C.B.S.A.">
          <a:extLst>
            <a:ext uri="{FF2B5EF4-FFF2-40B4-BE49-F238E27FC236}">
              <a16:creationId xmlns:a16="http://schemas.microsoft.com/office/drawing/2014/main" id="{78F24F4A-F2FC-4E25-A3E5-1F412FD5CA4E}"/>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84" name="AutoShape 1" descr="VERBANK SECURITIES C.B.S.A.">
          <a:extLst>
            <a:ext uri="{FF2B5EF4-FFF2-40B4-BE49-F238E27FC236}">
              <a16:creationId xmlns:a16="http://schemas.microsoft.com/office/drawing/2014/main" id="{7E71A1CF-A1D9-43F9-AFE5-6056EA035DAE}"/>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85" name="AutoShape 1" descr="VERBANK SECURITIES C.B.S.A.">
          <a:extLst>
            <a:ext uri="{FF2B5EF4-FFF2-40B4-BE49-F238E27FC236}">
              <a16:creationId xmlns:a16="http://schemas.microsoft.com/office/drawing/2014/main" id="{C41FA381-6086-4624-8AFE-8132EE192D28}"/>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86" name="AutoShape 1" descr="VERBANK SECURITIES C.B.S.A.">
          <a:extLst>
            <a:ext uri="{FF2B5EF4-FFF2-40B4-BE49-F238E27FC236}">
              <a16:creationId xmlns:a16="http://schemas.microsoft.com/office/drawing/2014/main" id="{A0A6EED8-CC5D-4745-85A4-61C20F663196}"/>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87" name="AutoShape 1" descr="VERBANK SECURITIES C.B.S.A.">
          <a:extLst>
            <a:ext uri="{FF2B5EF4-FFF2-40B4-BE49-F238E27FC236}">
              <a16:creationId xmlns:a16="http://schemas.microsoft.com/office/drawing/2014/main" id="{B730223B-CA9B-49E4-AAB7-69A73FB424D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88" name="AutoShape 1" descr="VERBANK SECURITIES C.B.S.A.">
          <a:extLst>
            <a:ext uri="{FF2B5EF4-FFF2-40B4-BE49-F238E27FC236}">
              <a16:creationId xmlns:a16="http://schemas.microsoft.com/office/drawing/2014/main" id="{4265A231-FC48-4D6D-9EFE-898B7124C73A}"/>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89" name="AutoShape 1" descr="VERBANK SECURITIES C.B.S.A.">
          <a:extLst>
            <a:ext uri="{FF2B5EF4-FFF2-40B4-BE49-F238E27FC236}">
              <a16:creationId xmlns:a16="http://schemas.microsoft.com/office/drawing/2014/main" id="{D834D5EE-AD8D-4C94-9D43-E53C60382D51}"/>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90" name="AutoShape 1" descr="VERBANK SECURITIES C.B.S.A.">
          <a:extLst>
            <a:ext uri="{FF2B5EF4-FFF2-40B4-BE49-F238E27FC236}">
              <a16:creationId xmlns:a16="http://schemas.microsoft.com/office/drawing/2014/main" id="{B7F6238E-F14B-4927-80B1-428A2CD76A66}"/>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91" name="AutoShape 1" descr="VERBANK SECURITIES C.B.S.A.">
          <a:extLst>
            <a:ext uri="{FF2B5EF4-FFF2-40B4-BE49-F238E27FC236}">
              <a16:creationId xmlns:a16="http://schemas.microsoft.com/office/drawing/2014/main" id="{05A42ACF-37C6-456B-8134-830F0B53467D}"/>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92" name="AutoShape 1" descr="VERBANK SECURITIES C.B.S.A.">
          <a:extLst>
            <a:ext uri="{FF2B5EF4-FFF2-40B4-BE49-F238E27FC236}">
              <a16:creationId xmlns:a16="http://schemas.microsoft.com/office/drawing/2014/main" id="{6F9FD89E-BB0A-48F5-A8C8-EC8583A430B4}"/>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93" name="AutoShape 1" descr="VERBANK SECURITIES C.B.S.A.">
          <a:extLst>
            <a:ext uri="{FF2B5EF4-FFF2-40B4-BE49-F238E27FC236}">
              <a16:creationId xmlns:a16="http://schemas.microsoft.com/office/drawing/2014/main" id="{DC08DB1D-7118-4B35-837E-0FC8829D36F8}"/>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0</xdr:row>
      <xdr:rowOff>0</xdr:rowOff>
    </xdr:from>
    <xdr:ext cx="68407" cy="271279"/>
    <xdr:sp macro="" textlink="">
      <xdr:nvSpPr>
        <xdr:cNvPr id="94" name="AutoShape 1" descr="VERBANK SECURITIES C.B.S.A.">
          <a:extLst>
            <a:ext uri="{FF2B5EF4-FFF2-40B4-BE49-F238E27FC236}">
              <a16:creationId xmlns:a16="http://schemas.microsoft.com/office/drawing/2014/main" id="{B78F7F5D-1ECD-42FA-9B81-0CFC4676E7EE}"/>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5" name="AutoShape 1" descr="VERBANK SECURITIES C.B.S.A.">
          <a:extLst>
            <a:ext uri="{FF2B5EF4-FFF2-40B4-BE49-F238E27FC236}">
              <a16:creationId xmlns:a16="http://schemas.microsoft.com/office/drawing/2014/main" id="{41326CE9-EC39-4191-8359-5EC947B0B3A8}"/>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6" name="AutoShape 1" descr="VERBANK SECURITIES C.B.S.A.">
          <a:extLst>
            <a:ext uri="{FF2B5EF4-FFF2-40B4-BE49-F238E27FC236}">
              <a16:creationId xmlns:a16="http://schemas.microsoft.com/office/drawing/2014/main" id="{5B924902-F78F-444C-908B-929DDB848A4C}"/>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7" name="AutoShape 1" descr="VERBANK SECURITIES C.B.S.A.">
          <a:extLst>
            <a:ext uri="{FF2B5EF4-FFF2-40B4-BE49-F238E27FC236}">
              <a16:creationId xmlns:a16="http://schemas.microsoft.com/office/drawing/2014/main" id="{A9B5A782-EB03-452F-9A1D-1F90DD020F56}"/>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8" name="AutoShape 1" descr="VERBANK SECURITIES C.B.S.A.">
          <a:extLst>
            <a:ext uri="{FF2B5EF4-FFF2-40B4-BE49-F238E27FC236}">
              <a16:creationId xmlns:a16="http://schemas.microsoft.com/office/drawing/2014/main" id="{6A15D3EB-FB39-4AFA-AE1A-D4B2B07229A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99" name="AutoShape 1" descr="VERBANK SECURITIES C.B.S.A.">
          <a:extLst>
            <a:ext uri="{FF2B5EF4-FFF2-40B4-BE49-F238E27FC236}">
              <a16:creationId xmlns:a16="http://schemas.microsoft.com/office/drawing/2014/main" id="{66462BF7-2A72-4E79-838A-ECA4BC796F26}"/>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00" name="AutoShape 1" descr="VERBANK SECURITIES C.B.S.A.">
          <a:extLst>
            <a:ext uri="{FF2B5EF4-FFF2-40B4-BE49-F238E27FC236}">
              <a16:creationId xmlns:a16="http://schemas.microsoft.com/office/drawing/2014/main" id="{94747290-9E5D-4EF7-BB50-0D21F9F7DA8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101" name="AutoShape 1" descr="VERBANK SECURITIES C.B.S.A.">
          <a:extLst>
            <a:ext uri="{FF2B5EF4-FFF2-40B4-BE49-F238E27FC236}">
              <a16:creationId xmlns:a16="http://schemas.microsoft.com/office/drawing/2014/main" id="{27C50262-980F-4784-B613-B8831DB6855D}"/>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53787</xdr:colOff>
      <xdr:row>0</xdr:row>
      <xdr:rowOff>35859</xdr:rowOff>
    </xdr:from>
    <xdr:to>
      <xdr:col>1</xdr:col>
      <xdr:colOff>1640540</xdr:colOff>
      <xdr:row>3</xdr:row>
      <xdr:rowOff>137782</xdr:rowOff>
    </xdr:to>
    <xdr:pic>
      <xdr:nvPicPr>
        <xdr:cNvPr id="2" name="Imagen 1">
          <a:extLst>
            <a:ext uri="{FF2B5EF4-FFF2-40B4-BE49-F238E27FC236}">
              <a16:creationId xmlns:a16="http://schemas.microsoft.com/office/drawing/2014/main" id="{7F16A7EE-DAF5-4BA2-A20B-F73E77E5EB93}"/>
            </a:ext>
          </a:extLst>
        </xdr:cNvPr>
        <xdr:cNvPicPr>
          <a:picLocks noChangeAspect="1"/>
        </xdr:cNvPicPr>
      </xdr:nvPicPr>
      <xdr:blipFill>
        <a:blip xmlns:r="http://schemas.openxmlformats.org/officeDocument/2006/relationships" r:embed="rId1"/>
        <a:stretch>
          <a:fillRect/>
        </a:stretch>
      </xdr:blipFill>
      <xdr:spPr>
        <a:xfrm>
          <a:off x="251011" y="35859"/>
          <a:ext cx="1586753" cy="5860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53788</xdr:colOff>
      <xdr:row>0</xdr:row>
      <xdr:rowOff>26895</xdr:rowOff>
    </xdr:from>
    <xdr:to>
      <xdr:col>1</xdr:col>
      <xdr:colOff>1640541</xdr:colOff>
      <xdr:row>3</xdr:row>
      <xdr:rowOff>128818</xdr:rowOff>
    </xdr:to>
    <xdr:pic>
      <xdr:nvPicPr>
        <xdr:cNvPr id="3" name="Imagen 2">
          <a:extLst>
            <a:ext uri="{FF2B5EF4-FFF2-40B4-BE49-F238E27FC236}">
              <a16:creationId xmlns:a16="http://schemas.microsoft.com/office/drawing/2014/main" id="{67ED91A6-0500-4765-BC2D-1EC7BC606F2C}"/>
            </a:ext>
          </a:extLst>
        </xdr:cNvPr>
        <xdr:cNvPicPr>
          <a:picLocks noChangeAspect="1"/>
        </xdr:cNvPicPr>
      </xdr:nvPicPr>
      <xdr:blipFill>
        <a:blip xmlns:r="http://schemas.openxmlformats.org/officeDocument/2006/relationships" r:embed="rId1"/>
        <a:stretch>
          <a:fillRect/>
        </a:stretch>
      </xdr:blipFill>
      <xdr:spPr>
        <a:xfrm>
          <a:off x="251012" y="26895"/>
          <a:ext cx="1586753" cy="5860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43543</xdr:colOff>
      <xdr:row>0</xdr:row>
      <xdr:rowOff>21772</xdr:rowOff>
    </xdr:from>
    <xdr:to>
      <xdr:col>1</xdr:col>
      <xdr:colOff>1630296</xdr:colOff>
      <xdr:row>3</xdr:row>
      <xdr:rowOff>117932</xdr:rowOff>
    </xdr:to>
    <xdr:pic>
      <xdr:nvPicPr>
        <xdr:cNvPr id="2" name="Imagen 1">
          <a:extLst>
            <a:ext uri="{FF2B5EF4-FFF2-40B4-BE49-F238E27FC236}">
              <a16:creationId xmlns:a16="http://schemas.microsoft.com/office/drawing/2014/main" id="{6126AE22-A8EB-47A7-818F-782CB99E0D88}"/>
            </a:ext>
          </a:extLst>
        </xdr:cNvPr>
        <xdr:cNvPicPr>
          <a:picLocks noChangeAspect="1"/>
        </xdr:cNvPicPr>
      </xdr:nvPicPr>
      <xdr:blipFill>
        <a:blip xmlns:r="http://schemas.openxmlformats.org/officeDocument/2006/relationships" r:embed="rId1"/>
        <a:stretch>
          <a:fillRect/>
        </a:stretch>
      </xdr:blipFill>
      <xdr:spPr>
        <a:xfrm>
          <a:off x="239486" y="21772"/>
          <a:ext cx="1586753" cy="5860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1586753</xdr:colOff>
      <xdr:row>3</xdr:row>
      <xdr:rowOff>128817</xdr:rowOff>
    </xdr:to>
    <xdr:pic>
      <xdr:nvPicPr>
        <xdr:cNvPr id="3" name="Imagen 2">
          <a:extLst>
            <a:ext uri="{FF2B5EF4-FFF2-40B4-BE49-F238E27FC236}">
              <a16:creationId xmlns:a16="http://schemas.microsoft.com/office/drawing/2014/main" id="{7119B24D-A49C-4C44-BB17-5AE87ED22843}"/>
            </a:ext>
          </a:extLst>
        </xdr:cNvPr>
        <xdr:cNvPicPr>
          <a:picLocks noChangeAspect="1"/>
        </xdr:cNvPicPr>
      </xdr:nvPicPr>
      <xdr:blipFill>
        <a:blip xmlns:r="http://schemas.openxmlformats.org/officeDocument/2006/relationships" r:embed="rId1"/>
        <a:stretch>
          <a:fillRect/>
        </a:stretch>
      </xdr:blipFill>
      <xdr:spPr>
        <a:xfrm>
          <a:off x="197224" y="0"/>
          <a:ext cx="1586753" cy="5860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1586753</xdr:colOff>
      <xdr:row>3</xdr:row>
      <xdr:rowOff>128817</xdr:rowOff>
    </xdr:to>
    <xdr:pic>
      <xdr:nvPicPr>
        <xdr:cNvPr id="2" name="Imagen 1">
          <a:extLst>
            <a:ext uri="{FF2B5EF4-FFF2-40B4-BE49-F238E27FC236}">
              <a16:creationId xmlns:a16="http://schemas.microsoft.com/office/drawing/2014/main" id="{39DA8394-0C43-4472-AC07-537AB0C6ED69}"/>
            </a:ext>
          </a:extLst>
        </xdr:cNvPr>
        <xdr:cNvPicPr>
          <a:picLocks noChangeAspect="1"/>
        </xdr:cNvPicPr>
      </xdr:nvPicPr>
      <xdr:blipFill>
        <a:blip xmlns:r="http://schemas.openxmlformats.org/officeDocument/2006/relationships" r:embed="rId1"/>
        <a:stretch>
          <a:fillRect/>
        </a:stretch>
      </xdr:blipFill>
      <xdr:spPr>
        <a:xfrm>
          <a:off x="200025" y="57150"/>
          <a:ext cx="1586753" cy="5860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ferrere.sharepoint.com/sites/CPA-PY/Shared%20Documents/Contabilidad/FAMILIAR%20ADMINISTRADORA%20DE%20FONDOS%20PATRIMONIALES%20DE%20INVERSIONSOCIEDAD%20AN&#211;NIMA/INFORMES%20SIV/FM%20FAM%20LIQUIDEZ%20DOLARES/2024/03.%20MARZO/FM%20Liquidez%20USD_EEFF%20y%20Notas%20CNV%20al%2031.03.2024.xlsx" TargetMode="External"/><Relationship Id="rId2" Type="http://schemas.microsoft.com/office/2019/04/relationships/externalLinkLongPath" Target="https://ferrere.sharepoint.com/sites/CPA-PY/Shared%20Documents/Contabilidad/FAMILIAR%20ADMINISTRADORA%20DE%20FONDOS%20PATRIMONIALES%20DE%20INVERSIONSOCIEDAD%20AN&#211;NIMA/INFORMES%20SIV/FM%20FAM%20LIQUIDEZ%20DOLARES/2024/03.%20MARZO/FM%20Liquidez%20USD_EEFF%20y%20Notas%20CNV%20al%2031.03.2024.xlsx?CABB5DF7" TargetMode="External"/><Relationship Id="rId1" Type="http://schemas.openxmlformats.org/officeDocument/2006/relationships/externalLinkPath" Target="file:///\\CABB5DF7\FM%20Liquidez%20USD_EEFF%20y%20Notas%20CNV%20al%2031.03.2024.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ferrere.sharepoint.com/sites/CPA-PY/Shared%20Documents/Contabilidad/FAMILIAR%20ADMINISTRADORA%20DE%20FONDOS%20PATRIMONIALES%20DE%20INVERSIONSOCIEDAD%20AN&#211;NIMA/INFORMES%20SIV/FM%20FAM%20LIQUIDEZ%20DOLARES/2024/12.%20DICIEMBRE/V2/EEFF-8311-80141140-20241231%20-%20USD.xlsx" TargetMode="External"/><Relationship Id="rId2" Type="http://schemas.microsoft.com/office/2019/04/relationships/externalLinkLongPath" Target="https://ferrere.sharepoint.com/sites/CPA-PY/Shared%20Documents/Contabilidad/FAMILIAR%20ADMINISTRADORA%20DE%20FONDOS%20PATRIMONIALES%20DE%20INVERSIONSOCIEDAD%20AN&#211;NIMA/INFORMES%20SIV/FM%20FAM%20LIQUIDEZ%20DOLARES/2024/12.%20DICIEMBRE/V2/EEFF-8311-80141140-20241231%20-%20USD.xlsx?45BD024F" TargetMode="External"/><Relationship Id="rId1" Type="http://schemas.openxmlformats.org/officeDocument/2006/relationships/externalLinkPath" Target="file:///\\45BD024F\EEFF-8311-80141140-20241231%20-%20US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ICE"/>
      <sheetName val="BG 12.2023."/>
      <sheetName val="BG 03.2023"/>
      <sheetName val="BG 03.2024"/>
      <sheetName val="Clasificación"/>
      <sheetName val="ACTIVO NETO"/>
      <sheetName val="ESTADO DE INGRESOS Y EGRESOS"/>
      <sheetName val="CA EF"/>
      <sheetName val="FLUJO DE EFECTIVO"/>
      <sheetName val="VARIACION DEL ACTIVO NETO"/>
      <sheetName val="Nota 1 a Nota 3.7"/>
      <sheetName val="Nota 3.8 a Nota 4.1"/>
      <sheetName val="Nota 4.2"/>
      <sheetName val="Nota 4.3 a Nota 4.10"/>
      <sheetName val="Nota 5 a Nota 8"/>
      <sheetName val="CARTERA USD"/>
    </sheetNames>
    <sheetDataSet>
      <sheetData sheetId="0"/>
      <sheetData sheetId="1"/>
      <sheetData sheetId="2"/>
      <sheetData sheetId="3"/>
      <sheetData sheetId="4">
        <row r="4">
          <cell r="D4" t="str">
            <v>Cuenta</v>
          </cell>
        </row>
        <row r="5">
          <cell r="D5" t="str">
            <v xml:space="preserve">ACTIVO                                                      </v>
          </cell>
        </row>
        <row r="6">
          <cell r="D6" t="str">
            <v xml:space="preserve">Disponibilidades                                            </v>
          </cell>
        </row>
        <row r="7">
          <cell r="D7" t="str">
            <v xml:space="preserve">Disponibilidades en USD                                     </v>
          </cell>
        </row>
        <row r="8">
          <cell r="D8" t="str">
            <v xml:space="preserve">Bancos                                                      </v>
          </cell>
        </row>
        <row r="9">
          <cell r="D9" t="str">
            <v xml:space="preserve">Banco Familiar SAECA                                                                                </v>
          </cell>
        </row>
        <row r="10">
          <cell r="D10" t="str">
            <v xml:space="preserve">Inversiones en USD                                          </v>
          </cell>
        </row>
        <row r="11">
          <cell r="D11" t="str">
            <v xml:space="preserve">Inversiones                                                 </v>
          </cell>
        </row>
        <row r="12">
          <cell r="D12" t="str">
            <v xml:space="preserve">Certficado Depósito de Ahorro                               </v>
          </cell>
        </row>
        <row r="13">
          <cell r="D13" t="str">
            <v xml:space="preserve">Certficado Depósito de Ahorro USD                                                                   </v>
          </cell>
        </row>
        <row r="14">
          <cell r="D14" t="str">
            <v xml:space="preserve">US TBills                                                   </v>
          </cell>
        </row>
        <row r="15">
          <cell r="D15" t="str">
            <v xml:space="preserve">US TBills USD                                                                                       </v>
          </cell>
        </row>
        <row r="16">
          <cell r="D16" t="str">
            <v xml:space="preserve">Créditos                                                    </v>
          </cell>
        </row>
        <row r="17">
          <cell r="D17" t="str">
            <v xml:space="preserve">Créditos                                                    </v>
          </cell>
        </row>
        <row r="18">
          <cell r="D18" t="str">
            <v xml:space="preserve">Intereses a Cobrar                                          </v>
          </cell>
        </row>
        <row r="19">
          <cell r="D19" t="str">
            <v xml:space="preserve">Intereses a Cobrar Cuentas a la vista                                                               </v>
          </cell>
        </row>
        <row r="20">
          <cell r="D20"/>
        </row>
        <row r="21">
          <cell r="D21" t="str">
            <v xml:space="preserve">PASIVO                                                      </v>
          </cell>
        </row>
        <row r="22">
          <cell r="D22" t="str">
            <v xml:space="preserve">Deudas                                                      </v>
          </cell>
        </row>
        <row r="23">
          <cell r="D23" t="str">
            <v xml:space="preserve">Deudas                                                      </v>
          </cell>
        </row>
        <row r="24">
          <cell r="D24" t="str">
            <v xml:space="preserve">Comisiones a Pagar                                          </v>
          </cell>
        </row>
        <row r="25">
          <cell r="D25" t="str">
            <v xml:space="preserve">Comisiones adma pagar Sociedad Administradora (Clase A)                                             </v>
          </cell>
        </row>
        <row r="26">
          <cell r="D26" t="str">
            <v xml:space="preserve">Comisiones adma pagar Sociedad Administradora IVA (Clase                                            </v>
          </cell>
        </row>
        <row r="27">
          <cell r="D27"/>
        </row>
        <row r="28">
          <cell r="D28" t="str">
            <v xml:space="preserve">PATRIMONIO NETO                                             </v>
          </cell>
        </row>
        <row r="29">
          <cell r="D29" t="str">
            <v xml:space="preserve">Capital                                                     </v>
          </cell>
        </row>
        <row r="30">
          <cell r="D30" t="str">
            <v xml:space="preserve">Suscripciones                                                                                       </v>
          </cell>
        </row>
        <row r="31">
          <cell r="D31" t="str">
            <v xml:space="preserve">Rescates                                                                                            </v>
          </cell>
        </row>
        <row r="32">
          <cell r="D32" t="str">
            <v>Resultado del Ejercicio</v>
          </cell>
        </row>
        <row r="36">
          <cell r="D36" t="str">
            <v xml:space="preserve">Ingresos                                                    </v>
          </cell>
        </row>
        <row r="37">
          <cell r="D37" t="str">
            <v xml:space="preserve">Ingresos                                                    </v>
          </cell>
        </row>
        <row r="38">
          <cell r="D38" t="str">
            <v xml:space="preserve">Ventas US TBills                                                                                    </v>
          </cell>
        </row>
        <row r="39">
          <cell r="D39" t="str">
            <v xml:space="preserve">Intereses                                                   </v>
          </cell>
        </row>
        <row r="40">
          <cell r="D40" t="str">
            <v xml:space="preserve">Intereses bancarios cuentas a la vista                                                              </v>
          </cell>
        </row>
        <row r="41">
          <cell r="D41" t="str">
            <v xml:space="preserve">Resultado por Tenencia                                      </v>
          </cell>
        </row>
        <row r="42">
          <cell r="D42" t="str">
            <v xml:space="preserve">Resultado por Tenencia Certificado Depósito de Ahorro                                               </v>
          </cell>
        </row>
        <row r="43">
          <cell r="D43" t="str">
            <v xml:space="preserve">Resultado por Tenencia Letras del Tesoro Americano </v>
          </cell>
        </row>
        <row r="44">
          <cell r="D44"/>
        </row>
        <row r="45">
          <cell r="D45" t="str">
            <v xml:space="preserve">Egresos                                                     </v>
          </cell>
        </row>
        <row r="46">
          <cell r="D46" t="str">
            <v xml:space="preserve">Egresos                                                     </v>
          </cell>
        </row>
        <row r="47">
          <cell r="D47" t="str">
            <v xml:space="preserve">Costo US TBills                                                                                     </v>
          </cell>
        </row>
        <row r="48">
          <cell r="D48" t="str">
            <v xml:space="preserve">Egresos Varios                                              </v>
          </cell>
        </row>
        <row r="49">
          <cell r="D49" t="str">
            <v xml:space="preserve">Comisiones                                                  </v>
          </cell>
        </row>
        <row r="50">
          <cell r="D50" t="str">
            <v xml:space="preserve">Comisiones Administración  de AdmSocAdministradora Cla                                              </v>
          </cell>
        </row>
        <row r="51">
          <cell r="D51" t="str">
            <v xml:space="preserve">Comisiones Administración  de AdmSocAdministradora IVA                                              </v>
          </cell>
        </row>
        <row r="57">
          <cell r="D57"/>
        </row>
      </sheetData>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ICE"/>
      <sheetName val="BG 12.2023."/>
      <sheetName val="BG 09.2023"/>
      <sheetName val="BG 12.2024"/>
      <sheetName val="Clasificación"/>
      <sheetName val="CA EF"/>
      <sheetName val="ACTIVO NETO"/>
      <sheetName val="ESTADO DE INGRESOS Y EGRESOS"/>
      <sheetName val="FLUJO DE EFECTIVO"/>
      <sheetName val="VARIACION DEL ACTIVO NETO"/>
      <sheetName val="NOTAS"/>
    </sheetNames>
    <sheetDataSet>
      <sheetData sheetId="0"/>
      <sheetData sheetId="1"/>
      <sheetData sheetId="2"/>
      <sheetData sheetId="3"/>
      <sheetData sheetId="4">
        <row r="4">
          <cell r="D4" t="str">
            <v>Cuenta</v>
          </cell>
        </row>
        <row r="5">
          <cell r="D5" t="str">
            <v xml:space="preserve">ACTIVO                                                      </v>
          </cell>
        </row>
        <row r="6">
          <cell r="D6" t="str">
            <v xml:space="preserve">Disponibilidades                                            </v>
          </cell>
        </row>
        <row r="7">
          <cell r="D7" t="str">
            <v xml:space="preserve">Disponibilidades en USD                                     </v>
          </cell>
        </row>
        <row r="8">
          <cell r="D8" t="str">
            <v xml:space="preserve">Bancos                                                      </v>
          </cell>
        </row>
        <row r="9">
          <cell r="D9" t="str">
            <v xml:space="preserve">Banco Familiar SAECA                                                                                                                                                                                    </v>
          </cell>
        </row>
        <row r="10">
          <cell r="D10" t="str">
            <v xml:space="preserve">Inversiones en USD                                          </v>
          </cell>
        </row>
        <row r="11">
          <cell r="D11" t="str">
            <v xml:space="preserve">Inversiones                                                 </v>
          </cell>
        </row>
        <row r="12">
          <cell r="D12" t="str">
            <v xml:space="preserve">Certficado Depósito de Ahorro                               </v>
          </cell>
        </row>
        <row r="13">
          <cell r="D13" t="str">
            <v xml:space="preserve">Certficado Depósito de Ahorro USD                                                                                                                                                                       </v>
          </cell>
        </row>
        <row r="14">
          <cell r="D14" t="str">
            <v xml:space="preserve">US TBills                                                   </v>
          </cell>
        </row>
        <row r="15">
          <cell r="D15" t="str">
            <v xml:space="preserve">US TBills USD                                                                                                                                                                                           </v>
          </cell>
        </row>
        <row r="16">
          <cell r="D16" t="str">
            <v xml:space="preserve">Créditos                                                    </v>
          </cell>
        </row>
        <row r="17">
          <cell r="D17" t="str">
            <v xml:space="preserve">Créditos                                                    </v>
          </cell>
        </row>
        <row r="18">
          <cell r="D18" t="str">
            <v xml:space="preserve">Intereses a Cobrar                                          </v>
          </cell>
        </row>
        <row r="19">
          <cell r="D19" t="str">
            <v xml:space="preserve">Intereses a Cobrar Cuentas a la vista                                                                                                                                                                   </v>
          </cell>
        </row>
        <row r="20">
          <cell r="D20" t="str">
            <v xml:space="preserve">Cargos Diferidos                                            </v>
          </cell>
        </row>
        <row r="21">
          <cell r="D21" t="str">
            <v xml:space="preserve">.Otros Cargos Diferidos                                     </v>
          </cell>
        </row>
        <row r="22">
          <cell r="D22" t="str">
            <v>Gastos de Calificación de Riesgo</v>
          </cell>
        </row>
        <row r="23">
          <cell r="D23" t="str">
            <v>Gastos de Auditoria Externa</v>
          </cell>
        </row>
        <row r="24">
          <cell r="D24" t="str">
            <v>Gastos de Outsourcing Contable</v>
          </cell>
        </row>
        <row r="25">
          <cell r="D25" t="str">
            <v>Gastos de Outsourcing Contable (IVA)</v>
          </cell>
        </row>
        <row r="26">
          <cell r="D26" t="str">
            <v xml:space="preserve">Gastos de Auditoria Externa (IVA)                                                                                                                                                                       </v>
          </cell>
        </row>
        <row r="27">
          <cell r="D27" t="str">
            <v xml:space="preserve">Gastos por cargos Diferidos Calificadora (IVA)                                                                                                                                                          </v>
          </cell>
        </row>
        <row r="28">
          <cell r="D28"/>
        </row>
        <row r="29">
          <cell r="D29"/>
        </row>
        <row r="30">
          <cell r="D30" t="str">
            <v xml:space="preserve">PASIVO                                                      </v>
          </cell>
        </row>
        <row r="31">
          <cell r="D31" t="str">
            <v xml:space="preserve">Deudas                                                      </v>
          </cell>
        </row>
        <row r="32">
          <cell r="D32" t="str">
            <v xml:space="preserve">Deudas                                                      </v>
          </cell>
        </row>
        <row r="33">
          <cell r="D33" t="str">
            <v xml:space="preserve">Provisión para gastos varios a Pagar  </v>
          </cell>
        </row>
        <row r="34">
          <cell r="D34" t="str">
            <v xml:space="preserve">Comisiones a Pagar                                          </v>
          </cell>
        </row>
        <row r="35">
          <cell r="D35" t="str">
            <v xml:space="preserve">Comisiones adma pagar Sociedad Administradora (Clase A)                                             </v>
          </cell>
        </row>
        <row r="36">
          <cell r="D36" t="str">
            <v xml:space="preserve">Comisiones adma pagar Sociedad Administradora IVA (Clase                                            </v>
          </cell>
        </row>
        <row r="37">
          <cell r="D37" t="str">
            <v xml:space="preserve">Intereses bancarios a devengar                              </v>
          </cell>
        </row>
        <row r="38">
          <cell r="D38" t="str">
            <v xml:space="preserve">Intereses por sobregiro a devengar                                                                                                                                                                      </v>
          </cell>
        </row>
        <row r="39">
          <cell r="D39" t="str">
            <v xml:space="preserve">Provisiones                                                 </v>
          </cell>
        </row>
        <row r="40">
          <cell r="D40" t="str">
            <v xml:space="preserve">Provisión Comisiones de AdmSocAdministradora (Clase A)                                                                                                                                                  </v>
          </cell>
        </row>
        <row r="41">
          <cell r="D41" t="str">
            <v xml:space="preserve">Provisión Comisiones de AdmSocAdministradora IVA (Clas                                                                                                                                                  </v>
          </cell>
        </row>
        <row r="42">
          <cell r="D42" t="str">
            <v xml:space="preserve">Otras Deudas                                                </v>
          </cell>
        </row>
        <row r="43">
          <cell r="D43" t="str">
            <v xml:space="preserve">Rescates por Pagar                                                                                                                                                                                      </v>
          </cell>
        </row>
        <row r="44">
          <cell r="D44"/>
        </row>
        <row r="45">
          <cell r="D45" t="str">
            <v xml:space="preserve">PATRIMONIO NETO                                             </v>
          </cell>
        </row>
        <row r="46">
          <cell r="D46" t="str">
            <v xml:space="preserve">Capital                                                     </v>
          </cell>
        </row>
        <row r="47">
          <cell r="D47" t="str">
            <v xml:space="preserve">Suscripciones                                                                                                                                                                                           </v>
          </cell>
        </row>
        <row r="48">
          <cell r="D48" t="str">
            <v xml:space="preserve">Rescates                                                                                                                                                                                                </v>
          </cell>
        </row>
        <row r="49">
          <cell r="D49" t="str">
            <v>. Utilidad del Ejercicio</v>
          </cell>
        </row>
        <row r="50">
          <cell r="D50"/>
        </row>
        <row r="51">
          <cell r="D51"/>
        </row>
        <row r="52">
          <cell r="D52"/>
        </row>
        <row r="53">
          <cell r="D53" t="str">
            <v xml:space="preserve">Ingresos                                                    </v>
          </cell>
        </row>
        <row r="54">
          <cell r="D54" t="str">
            <v xml:space="preserve">Ingresos                                                    </v>
          </cell>
        </row>
        <row r="55">
          <cell r="D55" t="str">
            <v xml:space="preserve">Ventas Certificado Depósito de Ahorro                                                                                                                                                                   </v>
          </cell>
        </row>
        <row r="56">
          <cell r="D56" t="str">
            <v xml:space="preserve">Ventas US TBills                                                                                                                                                                                        </v>
          </cell>
        </row>
        <row r="57">
          <cell r="D57" t="str">
            <v xml:space="preserve">Intereses                                                   </v>
          </cell>
        </row>
        <row r="58">
          <cell r="D58" t="str">
            <v xml:space="preserve">Intereses bancarios cuentas a la vista                                                                                                                                                                  </v>
          </cell>
        </row>
        <row r="59">
          <cell r="D59" t="str">
            <v xml:space="preserve">Resultado por Tenencia                                      </v>
          </cell>
        </row>
        <row r="60">
          <cell r="D60" t="str">
            <v xml:space="preserve">Resultado por Tenencia Certificado Depósito de Ahorro                                                                                                                                                   </v>
          </cell>
        </row>
        <row r="61">
          <cell r="D61" t="str">
            <v xml:space="preserve">Resultado por Tenencia US TBills                                                                                                                                                                        </v>
          </cell>
        </row>
        <row r="62">
          <cell r="D62"/>
        </row>
        <row r="63">
          <cell r="D63" t="str">
            <v xml:space="preserve">Egresos                                                     </v>
          </cell>
        </row>
        <row r="64">
          <cell r="D64" t="str">
            <v xml:space="preserve">Egresos                                                     </v>
          </cell>
        </row>
        <row r="65">
          <cell r="D65" t="str">
            <v xml:space="preserve">Costo Certificado Depósito de Ahorro                                                                                                                                                                    </v>
          </cell>
        </row>
        <row r="66">
          <cell r="D66" t="str">
            <v xml:space="preserve">Costo US TBills                                                                                                                                                                                         </v>
          </cell>
        </row>
        <row r="67">
          <cell r="D67" t="str">
            <v xml:space="preserve">Egresos Varios                                              </v>
          </cell>
        </row>
        <row r="68">
          <cell r="D68" t="str">
            <v xml:space="preserve">. Gastos por Cargos Diferidos (Calificadora de Riesgo)                                                                                                                                                  </v>
          </cell>
        </row>
        <row r="69">
          <cell r="D69" t="str">
            <v>.Gastos por Cargos Diferidos (Auditoria Externa)</v>
          </cell>
        </row>
        <row r="70">
          <cell r="D70" t="str">
            <v>.Gastos por Cargos Diferidos Outsourcing Contable</v>
          </cell>
        </row>
        <row r="71">
          <cell r="D71" t="str">
            <v>.Gastos por Cargos Diferidos Outsourcing Contable (IVA)</v>
          </cell>
        </row>
        <row r="72">
          <cell r="D72" t="str">
            <v>.Gastos por Cargos Diferidos Auditoria Externa(IVA)</v>
          </cell>
        </row>
        <row r="73">
          <cell r="D73" t="str">
            <v xml:space="preserve">. Gastos por Cargos Diferidos Calificadora de Riesgo (IVA)                                                                                                                                              </v>
          </cell>
        </row>
        <row r="74">
          <cell r="D74" t="str">
            <v xml:space="preserve">Intereses y comisiones Bancarias                                                                                                                                                                        </v>
          </cell>
        </row>
        <row r="75">
          <cell r="D75" t="str">
            <v xml:space="preserve">Comisiones                                                  </v>
          </cell>
        </row>
        <row r="76">
          <cell r="D76" t="str">
            <v xml:space="preserve">Comisiones Administración  de AdmSocAdministradora Cla                                                                                                                                                  </v>
          </cell>
        </row>
        <row r="77">
          <cell r="D77" t="str">
            <v xml:space="preserve">Comisiones Administración  de AdmSocAdministradora IVA                                                                                                                                                  </v>
          </cell>
        </row>
        <row r="78">
          <cell r="D78"/>
        </row>
        <row r="80">
          <cell r="D80">
            <v>0</v>
          </cell>
        </row>
        <row r="81">
          <cell r="D81">
            <v>0</v>
          </cell>
        </row>
        <row r="83">
          <cell r="D83"/>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vmlDrawing" Target="../drawings/vmlDrawing1.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drawing" Target="../drawings/drawing4.xml"/><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vmlDrawing" Target="../drawings/vmlDrawing2.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drawing" Target="../drawings/drawing5.xml"/><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drawing" Target="../drawings/drawing6.xml"/><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7" Type="http://schemas.openxmlformats.org/officeDocument/2006/relationships/vmlDrawing" Target="../drawings/vmlDrawing4.v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drawing" Target="../drawings/drawing7.xml"/><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vmlDrawing" Target="../drawings/vmlDrawing5.vml"/><Relationship Id="rId5" Type="http://schemas.openxmlformats.org/officeDocument/2006/relationships/drawing" Target="../drawings/drawing8.xml"/><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499984740745262"/>
  </sheetPr>
  <dimension ref="B1:O58"/>
  <sheetViews>
    <sheetView showGridLines="0" topLeftCell="B2" zoomScale="70" zoomScaleNormal="70" workbookViewId="0">
      <pane ySplit="15" topLeftCell="A17" activePane="bottomLeft" state="frozen"/>
      <selection activeCell="F34" sqref="F34"/>
      <selection pane="bottomLeft" activeCell="F34" sqref="F34"/>
    </sheetView>
  </sheetViews>
  <sheetFormatPr baseColWidth="10" defaultColWidth="11.5546875" defaultRowHeight="13.8"/>
  <cols>
    <col min="1" max="1" width="2.88671875" style="27" customWidth="1"/>
    <col min="2" max="14" width="12.88671875" style="28" customWidth="1"/>
    <col min="15" max="16384" width="11.5546875" style="27"/>
  </cols>
  <sheetData>
    <row r="1" spans="2:15" hidden="1"/>
    <row r="6" spans="2:15" ht="18.75" customHeight="1">
      <c r="B6" s="457" t="s">
        <v>189</v>
      </c>
      <c r="C6" s="457"/>
      <c r="D6" s="457"/>
      <c r="E6" s="457"/>
      <c r="F6" s="457"/>
      <c r="G6" s="457"/>
      <c r="H6" s="457"/>
      <c r="I6" s="457"/>
      <c r="J6" s="457"/>
      <c r="K6" s="457"/>
      <c r="L6" s="457"/>
      <c r="M6" s="457"/>
      <c r="N6" s="457"/>
    </row>
    <row r="7" spans="2:15" ht="18.75" customHeight="1">
      <c r="B7" s="457"/>
      <c r="C7" s="457"/>
      <c r="D7" s="457"/>
      <c r="E7" s="457"/>
      <c r="F7" s="457"/>
      <c r="G7" s="457"/>
      <c r="H7" s="457"/>
      <c r="I7" s="457"/>
      <c r="J7" s="457"/>
      <c r="K7" s="457"/>
      <c r="L7" s="457"/>
      <c r="M7" s="457"/>
      <c r="N7" s="457"/>
    </row>
    <row r="8" spans="2:15" ht="18.75" customHeight="1">
      <c r="B8" s="457"/>
      <c r="C8" s="457"/>
      <c r="D8" s="457"/>
      <c r="E8" s="457"/>
      <c r="F8" s="457"/>
      <c r="G8" s="457"/>
      <c r="H8" s="457"/>
      <c r="I8" s="457"/>
      <c r="J8" s="457"/>
      <c r="K8" s="457"/>
      <c r="L8" s="457"/>
      <c r="M8" s="457"/>
      <c r="N8" s="457"/>
    </row>
    <row r="9" spans="2:15" ht="18.75" customHeight="1">
      <c r="B9" s="457"/>
      <c r="C9" s="457"/>
      <c r="D9" s="457"/>
      <c r="E9" s="457"/>
      <c r="F9" s="457"/>
      <c r="G9" s="457"/>
      <c r="H9" s="457"/>
      <c r="I9" s="457"/>
      <c r="J9" s="457"/>
      <c r="K9" s="457"/>
      <c r="L9" s="457"/>
      <c r="M9" s="457"/>
      <c r="N9" s="457"/>
    </row>
    <row r="10" spans="2:15" ht="18.75" customHeight="1">
      <c r="B10" s="457"/>
      <c r="C10" s="457"/>
      <c r="D10" s="457"/>
      <c r="E10" s="457"/>
      <c r="F10" s="457"/>
      <c r="G10" s="457"/>
      <c r="H10" s="457"/>
      <c r="I10" s="457"/>
      <c r="J10" s="457"/>
      <c r="K10" s="457"/>
      <c r="L10" s="457"/>
      <c r="M10" s="457"/>
      <c r="N10" s="457"/>
    </row>
    <row r="11" spans="2:15" ht="18.75" customHeight="1">
      <c r="B11" s="457"/>
      <c r="C11" s="457"/>
      <c r="D11" s="457"/>
      <c r="E11" s="457"/>
      <c r="F11" s="457"/>
      <c r="G11" s="457"/>
      <c r="H11" s="457"/>
      <c r="I11" s="457"/>
      <c r="J11" s="457"/>
      <c r="K11" s="457"/>
      <c r="L11" s="457"/>
      <c r="M11" s="457"/>
      <c r="N11" s="457"/>
    </row>
    <row r="12" spans="2:15" ht="18.75" customHeight="1">
      <c r="B12" s="457"/>
      <c r="C12" s="457"/>
      <c r="D12" s="457"/>
      <c r="E12" s="457"/>
      <c r="F12" s="457"/>
      <c r="G12" s="457"/>
      <c r="H12" s="457"/>
      <c r="I12" s="457"/>
      <c r="J12" s="457"/>
      <c r="K12" s="457"/>
      <c r="L12" s="457"/>
      <c r="M12" s="457"/>
      <c r="N12" s="457"/>
    </row>
    <row r="13" spans="2:15" ht="15.6">
      <c r="B13" s="29"/>
      <c r="C13" s="30"/>
      <c r="D13" s="29"/>
      <c r="E13" s="29"/>
      <c r="F13" s="29"/>
      <c r="G13" s="29"/>
      <c r="H13" s="29"/>
      <c r="I13" s="29"/>
      <c r="J13" s="29"/>
      <c r="K13" s="29"/>
      <c r="L13" s="29"/>
      <c r="M13" s="29"/>
      <c r="N13" s="29"/>
    </row>
    <row r="14" spans="2:15" ht="21">
      <c r="B14" s="456" t="s">
        <v>256</v>
      </c>
      <c r="C14" s="456"/>
      <c r="D14" s="456"/>
      <c r="E14" s="456"/>
      <c r="F14" s="456"/>
      <c r="G14" s="456"/>
      <c r="H14" s="456"/>
      <c r="I14" s="456"/>
      <c r="J14" s="456"/>
      <c r="K14" s="456"/>
      <c r="L14" s="456"/>
      <c r="M14" s="456"/>
      <c r="N14" s="456"/>
      <c r="O14" s="192"/>
    </row>
    <row r="15" spans="2:15" ht="21">
      <c r="B15" s="456" t="s">
        <v>174</v>
      </c>
      <c r="C15" s="456"/>
      <c r="D15" s="456"/>
      <c r="E15" s="456"/>
      <c r="F15" s="456"/>
      <c r="G15" s="456"/>
      <c r="H15" s="456"/>
      <c r="I15" s="456"/>
      <c r="J15" s="456"/>
      <c r="K15" s="456"/>
      <c r="L15" s="456"/>
      <c r="M15" s="456"/>
      <c r="N15" s="456"/>
      <c r="O15" s="192"/>
    </row>
    <row r="16" spans="2:15" ht="7.5" customHeight="1">
      <c r="B16" s="29"/>
      <c r="C16" s="30"/>
      <c r="D16" s="29"/>
      <c r="E16" s="29"/>
      <c r="F16" s="29"/>
      <c r="G16" s="29"/>
      <c r="H16" s="29"/>
      <c r="I16" s="29"/>
      <c r="J16" s="29"/>
      <c r="K16" s="29"/>
      <c r="L16" s="29"/>
      <c r="M16" s="29"/>
      <c r="N16" s="29"/>
    </row>
    <row r="17" spans="2:15" ht="15.6">
      <c r="B17" s="29"/>
      <c r="C17" s="30"/>
      <c r="D17" s="29"/>
      <c r="E17" s="29"/>
      <c r="F17" s="29"/>
      <c r="G17" s="29"/>
      <c r="H17" s="29"/>
      <c r="I17" s="29"/>
      <c r="J17" s="29"/>
      <c r="K17" s="29"/>
      <c r="L17" s="29"/>
      <c r="M17" s="29"/>
      <c r="N17" s="29"/>
    </row>
    <row r="18" spans="2:15" ht="15.6">
      <c r="B18" s="33"/>
      <c r="C18" s="33"/>
      <c r="D18" s="33"/>
      <c r="E18" s="33"/>
      <c r="F18" s="33"/>
      <c r="G18" s="34"/>
      <c r="H18" s="33"/>
      <c r="I18" s="33"/>
      <c r="J18" s="34"/>
      <c r="K18" s="34"/>
      <c r="L18" s="35"/>
      <c r="M18" s="33"/>
      <c r="N18" s="33"/>
    </row>
    <row r="19" spans="2:15" ht="15.6">
      <c r="B19" s="33"/>
      <c r="C19" s="33"/>
      <c r="D19" s="33"/>
      <c r="E19" s="33"/>
      <c r="F19" s="33"/>
      <c r="G19" s="34"/>
      <c r="H19" s="33"/>
      <c r="I19" s="33"/>
      <c r="J19" s="34"/>
      <c r="K19" s="34"/>
      <c r="L19" s="43" t="s">
        <v>298</v>
      </c>
      <c r="M19" s="33"/>
      <c r="N19" s="33"/>
    </row>
    <row r="20" spans="2:15">
      <c r="B20" s="115"/>
      <c r="C20" s="115"/>
      <c r="D20" s="115"/>
      <c r="E20" s="115"/>
      <c r="F20" s="115"/>
      <c r="G20" s="116"/>
      <c r="H20" s="115"/>
      <c r="I20" s="115"/>
      <c r="J20" s="116"/>
      <c r="K20" s="116"/>
      <c r="L20" s="115"/>
      <c r="M20" s="115"/>
      <c r="N20" s="115"/>
      <c r="O20" s="117"/>
    </row>
    <row r="21" spans="2:15" s="32" customFormat="1" ht="16.8">
      <c r="B21" s="118"/>
      <c r="C21" s="118" t="s">
        <v>0</v>
      </c>
      <c r="D21" s="119"/>
      <c r="E21" s="120"/>
      <c r="F21" s="120"/>
      <c r="G21" s="121"/>
      <c r="H21" s="115"/>
      <c r="I21" s="115"/>
      <c r="J21" s="115"/>
      <c r="K21" s="121"/>
      <c r="L21" s="122" t="s">
        <v>0</v>
      </c>
      <c r="M21" s="115"/>
      <c r="N21" s="115"/>
      <c r="O21" s="117"/>
    </row>
    <row r="22" spans="2:15" s="32" customFormat="1" ht="16.8">
      <c r="B22" s="118"/>
      <c r="C22" s="118"/>
      <c r="D22" s="119"/>
      <c r="E22" s="120"/>
      <c r="F22" s="120"/>
      <c r="G22" s="123"/>
      <c r="H22" s="115"/>
      <c r="I22" s="115"/>
      <c r="J22" s="115"/>
      <c r="K22" s="123"/>
      <c r="L22" s="115"/>
      <c r="M22" s="115"/>
      <c r="N22" s="115"/>
      <c r="O22" s="117"/>
    </row>
    <row r="23" spans="2:15" s="32" customFormat="1" ht="16.8">
      <c r="B23" s="118"/>
      <c r="C23" s="118" t="s">
        <v>1</v>
      </c>
      <c r="D23" s="119"/>
      <c r="E23" s="120"/>
      <c r="F23" s="120"/>
      <c r="G23" s="121"/>
      <c r="H23" s="115"/>
      <c r="I23" s="115"/>
      <c r="J23" s="115"/>
      <c r="K23" s="121"/>
      <c r="L23" s="122" t="s">
        <v>1</v>
      </c>
      <c r="M23" s="115"/>
      <c r="N23" s="115"/>
      <c r="O23" s="117"/>
    </row>
    <row r="24" spans="2:15" s="32" customFormat="1" ht="16.8">
      <c r="B24" s="118"/>
      <c r="C24" s="118"/>
      <c r="D24" s="119"/>
      <c r="E24" s="120"/>
      <c r="F24" s="120"/>
      <c r="G24" s="123"/>
      <c r="H24" s="115"/>
      <c r="I24" s="115"/>
      <c r="J24" s="115"/>
      <c r="K24" s="123"/>
      <c r="L24" s="115"/>
      <c r="M24" s="115"/>
      <c r="N24" s="115"/>
      <c r="O24" s="117"/>
    </row>
    <row r="25" spans="2:15" s="32" customFormat="1" ht="16.8">
      <c r="B25" s="118"/>
      <c r="C25" s="118" t="s">
        <v>2</v>
      </c>
      <c r="D25" s="119"/>
      <c r="E25" s="120"/>
      <c r="F25" s="120"/>
      <c r="G25" s="121"/>
      <c r="H25" s="115"/>
      <c r="I25" s="115"/>
      <c r="J25" s="115"/>
      <c r="K25" s="121"/>
      <c r="L25" s="122" t="s">
        <v>2</v>
      </c>
      <c r="M25" s="121"/>
      <c r="N25" s="115"/>
      <c r="O25" s="117"/>
    </row>
    <row r="26" spans="2:15" s="32" customFormat="1" ht="16.8">
      <c r="B26" s="118"/>
      <c r="C26" s="118"/>
      <c r="D26" s="119"/>
      <c r="E26" s="120"/>
      <c r="F26" s="120"/>
      <c r="G26" s="123"/>
      <c r="H26" s="115"/>
      <c r="I26" s="115"/>
      <c r="J26" s="115"/>
      <c r="K26" s="123"/>
      <c r="L26" s="122"/>
      <c r="M26" s="115"/>
      <c r="N26" s="115"/>
      <c r="O26" s="117"/>
    </row>
    <row r="27" spans="2:15" s="32" customFormat="1" ht="16.8">
      <c r="B27" s="118"/>
      <c r="C27" s="118" t="s">
        <v>3</v>
      </c>
      <c r="D27" s="119"/>
      <c r="E27" s="120"/>
      <c r="F27" s="120"/>
      <c r="G27" s="121"/>
      <c r="H27" s="115"/>
      <c r="I27" s="115"/>
      <c r="J27" s="115"/>
      <c r="K27" s="121"/>
      <c r="L27" s="122" t="s">
        <v>3</v>
      </c>
      <c r="M27" s="115"/>
      <c r="N27" s="115"/>
      <c r="O27" s="117"/>
    </row>
    <row r="28" spans="2:15" s="32" customFormat="1" ht="16.8">
      <c r="B28" s="118"/>
      <c r="C28" s="118"/>
      <c r="D28" s="119"/>
      <c r="E28" s="120"/>
      <c r="F28" s="120"/>
      <c r="G28" s="123"/>
      <c r="H28" s="115"/>
      <c r="I28" s="115"/>
      <c r="J28" s="115"/>
      <c r="K28" s="123"/>
      <c r="L28" s="122"/>
      <c r="M28" s="115"/>
      <c r="N28" s="115"/>
      <c r="O28" s="117"/>
    </row>
    <row r="29" spans="2:15" s="32" customFormat="1" ht="16.8">
      <c r="B29" s="118"/>
      <c r="C29" s="118" t="s">
        <v>299</v>
      </c>
      <c r="D29" s="119"/>
      <c r="E29" s="120"/>
      <c r="F29" s="120"/>
      <c r="G29" s="121"/>
      <c r="H29" s="115"/>
      <c r="I29" s="115"/>
      <c r="J29" s="115"/>
      <c r="K29" s="124"/>
      <c r="L29" s="122" t="s">
        <v>300</v>
      </c>
      <c r="M29" s="122"/>
      <c r="N29" s="115"/>
      <c r="O29" s="117"/>
    </row>
    <row r="30" spans="2:15" s="32" customFormat="1" ht="16.8">
      <c r="B30" s="118"/>
      <c r="C30" s="118"/>
      <c r="D30" s="119"/>
      <c r="E30" s="120"/>
      <c r="F30" s="120"/>
      <c r="G30" s="123"/>
      <c r="H30" s="115"/>
      <c r="I30" s="115"/>
      <c r="J30" s="115"/>
      <c r="K30" s="123"/>
      <c r="L30" s="122"/>
      <c r="M30" s="115"/>
      <c r="N30" s="115"/>
      <c r="O30" s="117"/>
    </row>
    <row r="31" spans="2:15" s="32" customFormat="1" ht="16.8">
      <c r="B31" s="118"/>
      <c r="C31" s="118" t="s">
        <v>301</v>
      </c>
      <c r="D31" s="119"/>
      <c r="E31" s="120"/>
      <c r="F31" s="120"/>
      <c r="G31" s="121"/>
      <c r="H31" s="115"/>
      <c r="I31" s="115"/>
      <c r="J31" s="115"/>
      <c r="K31" s="124"/>
      <c r="L31" s="122" t="s">
        <v>302</v>
      </c>
      <c r="M31" s="115"/>
      <c r="N31" s="115"/>
      <c r="O31" s="117"/>
    </row>
    <row r="32" spans="2:15" s="31" customFormat="1" ht="16.8">
      <c r="B32" s="125"/>
      <c r="C32" s="125"/>
      <c r="D32" s="119"/>
      <c r="E32" s="120"/>
      <c r="F32" s="120"/>
      <c r="G32" s="121"/>
      <c r="H32" s="115"/>
      <c r="I32" s="115"/>
      <c r="J32" s="115"/>
      <c r="K32" s="126"/>
      <c r="L32" s="122"/>
      <c r="M32" s="115"/>
      <c r="N32" s="115"/>
      <c r="O32" s="117"/>
    </row>
    <row r="33" spans="2:15" s="32" customFormat="1" ht="16.8">
      <c r="B33" s="118"/>
      <c r="C33" s="118" t="s">
        <v>303</v>
      </c>
      <c r="D33" s="119"/>
      <c r="E33" s="120"/>
      <c r="F33" s="120"/>
      <c r="G33" s="121"/>
      <c r="H33" s="115"/>
      <c r="I33" s="115"/>
      <c r="J33" s="115"/>
      <c r="K33" s="124"/>
      <c r="L33" s="122" t="s">
        <v>304</v>
      </c>
      <c r="M33" s="115"/>
      <c r="N33" s="115"/>
      <c r="O33" s="117"/>
    </row>
    <row r="34" spans="2:15" s="31" customFormat="1" ht="16.8">
      <c r="B34" s="125"/>
      <c r="C34" s="125"/>
      <c r="D34" s="119"/>
      <c r="E34" s="120"/>
      <c r="F34" s="120"/>
      <c r="G34" s="121"/>
      <c r="H34" s="115"/>
      <c r="I34" s="115"/>
      <c r="J34" s="115"/>
      <c r="K34" s="126"/>
      <c r="L34" s="122"/>
      <c r="M34" s="115"/>
      <c r="N34" s="115"/>
      <c r="O34" s="117"/>
    </row>
    <row r="35" spans="2:15" s="32" customFormat="1" ht="16.8">
      <c r="B35" s="118"/>
      <c r="C35" s="118" t="s">
        <v>305</v>
      </c>
      <c r="D35" s="119"/>
      <c r="E35" s="120"/>
      <c r="F35" s="120"/>
      <c r="G35" s="121"/>
      <c r="H35" s="115"/>
      <c r="I35" s="115"/>
      <c r="J35" s="115"/>
      <c r="K35" s="124"/>
      <c r="L35" s="122" t="s">
        <v>306</v>
      </c>
      <c r="M35" s="115"/>
      <c r="N35" s="115"/>
      <c r="O35" s="117"/>
    </row>
    <row r="36" spans="2:15" s="31" customFormat="1" ht="16.8">
      <c r="B36" s="125"/>
      <c r="C36" s="125"/>
      <c r="D36" s="119"/>
      <c r="E36" s="120"/>
      <c r="F36" s="120"/>
      <c r="G36" s="121"/>
      <c r="H36" s="115"/>
      <c r="I36" s="115"/>
      <c r="J36" s="115"/>
      <c r="K36" s="126"/>
      <c r="L36" s="122"/>
      <c r="M36" s="115"/>
      <c r="N36" s="115"/>
      <c r="O36" s="117"/>
    </row>
    <row r="37" spans="2:15" s="32" customFormat="1" ht="16.8">
      <c r="B37" s="37"/>
      <c r="C37" s="118" t="s">
        <v>4</v>
      </c>
      <c r="D37" s="119"/>
      <c r="E37" s="120"/>
      <c r="F37" s="120"/>
      <c r="G37" s="121"/>
      <c r="H37" s="115"/>
      <c r="I37" s="115"/>
      <c r="J37" s="115"/>
      <c r="K37" s="124"/>
      <c r="L37" s="122" t="s">
        <v>125</v>
      </c>
      <c r="M37" s="115"/>
      <c r="N37" s="36"/>
    </row>
    <row r="38" spans="2:15" s="31" customFormat="1" ht="16.8">
      <c r="B38" s="38"/>
      <c r="C38" s="38"/>
      <c r="D38" s="39"/>
      <c r="E38" s="40"/>
      <c r="F38" s="40"/>
      <c r="G38" s="41"/>
      <c r="H38" s="33"/>
      <c r="I38" s="33"/>
      <c r="J38" s="33"/>
      <c r="K38" s="42"/>
      <c r="L38" s="33"/>
      <c r="M38" s="33"/>
      <c r="N38" s="33"/>
    </row>
    <row r="39" spans="2:15" s="31" customFormat="1">
      <c r="B39" s="28"/>
      <c r="C39" s="28"/>
      <c r="D39" s="28"/>
      <c r="E39" s="28"/>
      <c r="F39" s="28"/>
      <c r="G39" s="28"/>
      <c r="H39" s="28"/>
      <c r="I39" s="28"/>
      <c r="J39" s="28"/>
      <c r="K39" s="28"/>
      <c r="L39" s="28"/>
      <c r="M39" s="28"/>
      <c r="N39" s="28"/>
    </row>
    <row r="40" spans="2:15" s="31" customFormat="1">
      <c r="B40" s="28"/>
      <c r="C40" s="28"/>
      <c r="D40" s="28"/>
      <c r="E40" s="28"/>
      <c r="F40" s="28"/>
      <c r="G40" s="28"/>
      <c r="H40" s="28"/>
      <c r="I40" s="28"/>
      <c r="J40" s="28"/>
      <c r="K40" s="28"/>
      <c r="L40" s="28"/>
      <c r="M40" s="28"/>
      <c r="N40" s="28"/>
    </row>
    <row r="41" spans="2:15" s="31" customFormat="1">
      <c r="B41" s="28"/>
      <c r="C41" s="28"/>
      <c r="D41" s="28"/>
      <c r="E41" s="28"/>
      <c r="F41" s="28"/>
      <c r="G41" s="28"/>
      <c r="H41" s="28"/>
      <c r="I41" s="28"/>
      <c r="J41" s="28"/>
      <c r="K41" s="28"/>
      <c r="L41" s="28"/>
      <c r="M41" s="28"/>
      <c r="N41" s="28"/>
    </row>
    <row r="42" spans="2:15" s="31" customFormat="1">
      <c r="B42" s="28"/>
      <c r="C42" s="28"/>
      <c r="D42" s="28"/>
      <c r="E42" s="28"/>
      <c r="F42" s="28"/>
      <c r="G42" s="28"/>
      <c r="H42" s="28"/>
      <c r="I42" s="28"/>
      <c r="J42" s="28"/>
      <c r="K42" s="28"/>
      <c r="L42" s="28"/>
      <c r="M42" s="28"/>
      <c r="N42" s="28"/>
    </row>
    <row r="43" spans="2:15" s="31" customFormat="1">
      <c r="B43" s="28"/>
      <c r="C43" s="28"/>
      <c r="D43" s="28"/>
      <c r="E43" s="28"/>
      <c r="F43" s="28"/>
      <c r="G43" s="28"/>
      <c r="H43" s="28"/>
      <c r="I43" s="28"/>
      <c r="J43" s="28"/>
      <c r="K43" s="28"/>
      <c r="L43" s="28"/>
      <c r="M43" s="28"/>
      <c r="N43" s="28"/>
    </row>
    <row r="44" spans="2:15" s="31" customFormat="1">
      <c r="B44" s="28"/>
      <c r="C44" s="28"/>
      <c r="D44" s="28"/>
      <c r="E44" s="28"/>
      <c r="F44" s="28"/>
      <c r="G44" s="28"/>
      <c r="H44" s="28"/>
      <c r="I44" s="28"/>
      <c r="J44" s="28"/>
      <c r="K44" s="28"/>
      <c r="L44" s="28"/>
      <c r="M44" s="28"/>
      <c r="N44" s="28"/>
    </row>
    <row r="47" spans="2:15">
      <c r="D47" s="62" t="s">
        <v>166</v>
      </c>
      <c r="E47" s="458"/>
      <c r="F47" s="458"/>
      <c r="G47" s="63"/>
      <c r="I47" s="60"/>
      <c r="K47" s="59"/>
      <c r="L47" s="304" t="s">
        <v>167</v>
      </c>
    </row>
    <row r="48" spans="2:15">
      <c r="D48" s="64" t="s">
        <v>122</v>
      </c>
      <c r="E48" s="459"/>
      <c r="F48" s="459"/>
      <c r="G48" s="65"/>
      <c r="I48" s="60"/>
      <c r="K48" s="64"/>
      <c r="L48" s="305" t="s">
        <v>123</v>
      </c>
    </row>
    <row r="49" spans="4:11" ht="15.6">
      <c r="D49" s="46"/>
      <c r="E49" s="46"/>
      <c r="F49" s="47"/>
      <c r="G49" s="46"/>
      <c r="H49" s="301"/>
      <c r="I49" s="46"/>
      <c r="K49" s="46"/>
    </row>
    <row r="50" spans="4:11" ht="15.6">
      <c r="D50" s="46"/>
      <c r="E50" s="46"/>
      <c r="F50" s="47"/>
      <c r="G50" s="46"/>
      <c r="H50" s="301"/>
      <c r="I50" s="46"/>
      <c r="K50" s="46"/>
    </row>
    <row r="51" spans="4:11" ht="15.6">
      <c r="D51" s="46"/>
      <c r="E51" s="46"/>
      <c r="F51" s="47"/>
      <c r="G51" s="46"/>
      <c r="H51" s="301"/>
      <c r="I51" s="46"/>
      <c r="K51" s="46"/>
    </row>
    <row r="52" spans="4:11" ht="15.6">
      <c r="D52" s="46"/>
      <c r="E52" s="46"/>
      <c r="F52" s="47"/>
      <c r="G52" s="46"/>
      <c r="H52" s="301"/>
      <c r="I52" s="46"/>
      <c r="K52" s="46"/>
    </row>
    <row r="53" spans="4:11" ht="15.6">
      <c r="D53" s="46"/>
      <c r="E53" s="46"/>
      <c r="F53" s="47"/>
      <c r="G53" s="46"/>
      <c r="H53" s="301"/>
      <c r="I53" s="46"/>
      <c r="K53" s="46"/>
    </row>
    <row r="54" spans="4:11" ht="15">
      <c r="D54" s="46"/>
      <c r="G54" s="46"/>
      <c r="H54" s="454" t="s">
        <v>219</v>
      </c>
      <c r="I54" s="454"/>
      <c r="K54" s="46"/>
    </row>
    <row r="55" spans="4:11" ht="15">
      <c r="D55" s="46"/>
      <c r="G55" s="46"/>
      <c r="H55" s="455" t="s">
        <v>220</v>
      </c>
      <c r="I55" s="455"/>
      <c r="K55" s="59"/>
    </row>
    <row r="56" spans="4:11" ht="15">
      <c r="D56" s="76"/>
      <c r="E56" s="51"/>
      <c r="F56" s="51"/>
      <c r="G56" s="51"/>
      <c r="I56" s="46"/>
      <c r="K56" s="76"/>
    </row>
    <row r="57" spans="4:11">
      <c r="D57" s="51"/>
      <c r="E57" s="51"/>
      <c r="F57" s="51"/>
      <c r="G57" s="51"/>
      <c r="I57" s="51"/>
      <c r="K57" s="51"/>
    </row>
    <row r="58" spans="4:11" ht="15.6">
      <c r="D58" s="46"/>
      <c r="E58" s="46"/>
      <c r="F58" s="47"/>
      <c r="G58" s="46"/>
      <c r="I58" s="46"/>
      <c r="K58" s="46"/>
    </row>
  </sheetData>
  <mergeCells count="7">
    <mergeCell ref="H54:I54"/>
    <mergeCell ref="H55:I55"/>
    <mergeCell ref="B15:N15"/>
    <mergeCell ref="B14:N14"/>
    <mergeCell ref="B6:N12"/>
    <mergeCell ref="E47:F47"/>
    <mergeCell ref="E48:F48"/>
  </mergeCells>
  <hyperlinks>
    <hyperlink ref="L21" location="'Activo Neto'!A1" display="'Activo Neto'!A1" xr:uid="{D98BF293-EB69-40CA-A8D4-6E6B94308BDC}"/>
    <hyperlink ref="L23" location="'Estado de Ingresos y Egresos'!A1" display="'Estado de Ingresos y Egresos'!A1" xr:uid="{EE791E5F-1207-4741-8286-79B668E9A73E}"/>
    <hyperlink ref="L27" location="'VARIACION DEL ACTIVO NETO'!A1" display="Variación del Activo Neto" xr:uid="{B3E5B71E-3497-4656-A0E8-7FF6B20A506F}"/>
    <hyperlink ref="L29" location="'Nota 1 a Nota 3.7'!A1" display="Nota 1 a Nota 3.7" xr:uid="{943072D1-B02C-4791-AFD1-3F43ECC5A0DD}"/>
    <hyperlink ref="L25" location="'FLUJO DE EFECTIVO'!A1" display="Flujos de Efectivo'!A1" xr:uid="{5BF98B03-B851-410B-B3CE-AD5F9F36D599}"/>
    <hyperlink ref="L31" location="'Nota 3.8 a Nota 4.1'!A1" display="Nota 3.8 a Nota 4.1" xr:uid="{B290D4FC-C33D-44F5-8E33-4E708C037AAF}"/>
    <hyperlink ref="L33" location="'Nota 4.2'!A1" display="'Nota 4.2'!A1" xr:uid="{88DB2171-1C51-4AC7-9CFA-BC2F58CC7D07}"/>
    <hyperlink ref="L35" location="'Nota 4.3 a Nota 4.11'!Área_de_impresión" display="Nota 4.3 a Nota 4.11" xr:uid="{94CFB7A4-9B26-400A-AD10-FC420339A7E0}"/>
    <hyperlink ref="L37" location="'Nota 5 a Nota 8'!A1" display="'Nota 5 a Nota 8'!A1" xr:uid="{FE16895C-F908-473A-8B6A-783A6F1A361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3C7A-9F0E-47EB-BFB3-9713063395FA}">
  <sheetPr codeName="Hoja2">
    <tabColor rgb="FFFFC000"/>
  </sheetPr>
  <dimension ref="B4:J54"/>
  <sheetViews>
    <sheetView showGridLines="0" zoomScale="90" workbookViewId="0">
      <pane ySplit="5" topLeftCell="A9" activePane="bottomLeft" state="frozen"/>
      <selection activeCell="C78" sqref="C78"/>
      <selection pane="bottomLeft" activeCell="B26" sqref="B26:B27"/>
    </sheetView>
  </sheetViews>
  <sheetFormatPr baseColWidth="10" defaultColWidth="8.88671875" defaultRowHeight="13.2"/>
  <cols>
    <col min="1" max="1" width="2.44140625" style="136" customWidth="1"/>
    <col min="2" max="2" width="17.6640625" style="136" customWidth="1"/>
    <col min="3" max="3" width="59.5546875" style="144" customWidth="1"/>
    <col min="4" max="4" width="17.6640625" style="136" customWidth="1"/>
    <col min="5" max="5" width="18.88671875" style="136" bestFit="1" customWidth="1"/>
    <col min="6" max="6" width="17.44140625" style="136" bestFit="1" customWidth="1"/>
    <col min="7" max="16384" width="8.88671875" style="136"/>
  </cols>
  <sheetData>
    <row r="4" spans="2:5" s="68" customFormat="1" ht="15.6" customHeight="1">
      <c r="B4" s="131" t="s">
        <v>187</v>
      </c>
      <c r="C4" s="132"/>
      <c r="D4" s="133"/>
    </row>
    <row r="5" spans="2:5" s="68" customFormat="1" ht="16.2" customHeight="1">
      <c r="B5" s="131" t="s">
        <v>375</v>
      </c>
      <c r="C5" s="132"/>
      <c r="D5" s="133"/>
    </row>
    <row r="7" spans="2:5" s="134" customFormat="1">
      <c r="B7" s="128">
        <v>1</v>
      </c>
      <c r="C7" s="130" t="s">
        <v>141</v>
      </c>
      <c r="D7" s="408">
        <v>4960665.34</v>
      </c>
      <c r="E7" s="409">
        <f>+D7-D22-D28</f>
        <v>21308.419999999925</v>
      </c>
    </row>
    <row r="8" spans="2:5" s="134" customFormat="1">
      <c r="B8" s="128">
        <v>1001</v>
      </c>
      <c r="C8" s="130" t="s">
        <v>142</v>
      </c>
      <c r="D8" s="408">
        <v>61308.86</v>
      </c>
      <c r="E8" s="136" t="str">
        <f>+VLOOKUP(C8,[1]Clasificación!$D$4:$D$57,1,0)</f>
        <v xml:space="preserve">Disponibilidades                                            </v>
      </c>
    </row>
    <row r="9" spans="2:5" s="134" customFormat="1">
      <c r="B9" s="128">
        <v>1001001</v>
      </c>
      <c r="C9" s="130" t="s">
        <v>143</v>
      </c>
      <c r="D9" s="408">
        <v>61308.86</v>
      </c>
      <c r="E9" s="136" t="str">
        <f>+VLOOKUP(C9,[1]Clasificación!$D$4:$D$57,1,0)</f>
        <v xml:space="preserve">Disponibilidades en USD                                     </v>
      </c>
    </row>
    <row r="10" spans="2:5" s="134" customFormat="1">
      <c r="B10" s="128">
        <v>1001001001</v>
      </c>
      <c r="C10" s="130" t="s">
        <v>144</v>
      </c>
      <c r="D10" s="408">
        <v>61308.86</v>
      </c>
      <c r="E10" s="136" t="str">
        <f>+VLOOKUP(C10,[1]Clasificación!$D$4:$D$57,1,0)</f>
        <v xml:space="preserve">Bancos                                                      </v>
      </c>
    </row>
    <row r="11" spans="2:5">
      <c r="B11" s="420">
        <v>1001001001001</v>
      </c>
      <c r="C11" s="129" t="s">
        <v>376</v>
      </c>
      <c r="D11" s="411">
        <v>61308.86</v>
      </c>
      <c r="E11" s="136" t="str">
        <f>+VLOOKUP(C11,[1]Clasificación!$D$4:$D$57,1,0)</f>
        <v xml:space="preserve">Banco Familiar SAECA                                                                                </v>
      </c>
    </row>
    <row r="12" spans="2:5" s="134" customFormat="1">
      <c r="B12" s="128">
        <v>1002</v>
      </c>
      <c r="C12" s="130" t="s">
        <v>145</v>
      </c>
      <c r="D12" s="408">
        <v>4899049.21</v>
      </c>
      <c r="E12" s="134" t="str">
        <f>+VLOOKUP(C12,[1]Clasificación!$D$4:$D$57,1,0)</f>
        <v xml:space="preserve">Inversiones en USD                                          </v>
      </c>
    </row>
    <row r="13" spans="2:5" s="134" customFormat="1">
      <c r="B13" s="128">
        <v>1002001</v>
      </c>
      <c r="C13" s="130" t="s">
        <v>146</v>
      </c>
      <c r="D13" s="408">
        <v>4899049.21</v>
      </c>
      <c r="E13" s="134" t="str">
        <f>+VLOOKUP(C13,[1]Clasificación!$D$4:$D$57,1,0)</f>
        <v xml:space="preserve">Inversiones                                                 </v>
      </c>
    </row>
    <row r="14" spans="2:5" s="134" customFormat="1">
      <c r="B14" s="128">
        <v>1002001007</v>
      </c>
      <c r="C14" s="130" t="s">
        <v>147</v>
      </c>
      <c r="D14" s="408">
        <v>454176.8</v>
      </c>
      <c r="E14" s="136" t="str">
        <f>+VLOOKUP(C14,[1]Clasificación!$D$4:$D$57,1,0)</f>
        <v xml:space="preserve">Certficado Depósito de Ahorro                               </v>
      </c>
    </row>
    <row r="15" spans="2:5">
      <c r="B15" s="420">
        <v>1002001007001</v>
      </c>
      <c r="C15" s="129" t="s">
        <v>377</v>
      </c>
      <c r="D15" s="411">
        <v>454176.8</v>
      </c>
      <c r="E15" s="136" t="str">
        <f>+VLOOKUP(C15,[1]Clasificación!$D$4:$D$57,1,0)</f>
        <v xml:space="preserve">Certficado Depósito de Ahorro USD                                                                   </v>
      </c>
    </row>
    <row r="16" spans="2:5" s="134" customFormat="1">
      <c r="B16" s="128">
        <v>1002001009</v>
      </c>
      <c r="C16" s="130" t="s">
        <v>148</v>
      </c>
      <c r="D16" s="408">
        <v>4444872.41</v>
      </c>
      <c r="E16" s="136" t="str">
        <f>+VLOOKUP(C16,[1]Clasificación!$D$4:$D$57,1,0)</f>
        <v xml:space="preserve">US TBills                                                   </v>
      </c>
    </row>
    <row r="17" spans="2:6">
      <c r="B17" s="420">
        <v>1002001009001</v>
      </c>
      <c r="C17" s="129" t="s">
        <v>378</v>
      </c>
      <c r="D17" s="411">
        <v>4444872.41</v>
      </c>
      <c r="E17" s="136" t="str">
        <f>+VLOOKUP(C17,[1]Clasificación!$D$4:$D$57,1,0)</f>
        <v xml:space="preserve">US TBills USD                                                                                       </v>
      </c>
    </row>
    <row r="18" spans="2:6" s="134" customFormat="1">
      <c r="B18" s="128">
        <v>1003</v>
      </c>
      <c r="C18" s="130" t="s">
        <v>149</v>
      </c>
      <c r="D18" s="408">
        <v>307.27</v>
      </c>
      <c r="E18" s="134" t="str">
        <f>+VLOOKUP(C18,[1]Clasificación!$D$4:$D$57,1,0)</f>
        <v xml:space="preserve">Créditos                                                    </v>
      </c>
    </row>
    <row r="19" spans="2:6" s="134" customFormat="1">
      <c r="B19" s="128">
        <v>1003</v>
      </c>
      <c r="C19" s="130" t="s">
        <v>149</v>
      </c>
      <c r="D19" s="408">
        <v>307.27</v>
      </c>
      <c r="E19" s="134" t="str">
        <f>+VLOOKUP(C19,[1]Clasificación!$D$4:$D$57,1,0)</f>
        <v xml:space="preserve">Créditos                                                    </v>
      </c>
    </row>
    <row r="20" spans="2:6" s="134" customFormat="1">
      <c r="B20" s="128">
        <v>1003001001</v>
      </c>
      <c r="C20" s="130" t="s">
        <v>150</v>
      </c>
      <c r="D20" s="408">
        <v>307.27</v>
      </c>
      <c r="E20" s="134" t="str">
        <f>+VLOOKUP(C20,[1]Clasificación!$D$4:$D$57,1,0)</f>
        <v xml:space="preserve">Intereses a Cobrar                                          </v>
      </c>
    </row>
    <row r="21" spans="2:6">
      <c r="B21" s="420">
        <v>1003001001001</v>
      </c>
      <c r="C21" s="129" t="s">
        <v>379</v>
      </c>
      <c r="D21" s="411">
        <v>307.27</v>
      </c>
      <c r="E21" s="136" t="str">
        <f>+VLOOKUP(C21,[1]Clasificación!$D$4:$D$57,1,0)</f>
        <v xml:space="preserve">Intereses a Cobrar Cuentas a la vista                                                               </v>
      </c>
    </row>
    <row r="22" spans="2:6" s="134" customFormat="1">
      <c r="B22" s="128">
        <v>2</v>
      </c>
      <c r="C22" s="130" t="s">
        <v>151</v>
      </c>
      <c r="D22" s="408">
        <v>3424.77</v>
      </c>
      <c r="E22" s="134" t="str">
        <f>+VLOOKUP(C22,[1]Clasificación!$D$4:$D$57,1,0)</f>
        <v xml:space="preserve">PASIVO                                                      </v>
      </c>
      <c r="F22" s="412"/>
    </row>
    <row r="23" spans="2:6" s="134" customFormat="1" ht="12" customHeight="1">
      <c r="B23" s="128">
        <v>2001</v>
      </c>
      <c r="C23" s="130" t="s">
        <v>152</v>
      </c>
      <c r="D23" s="408">
        <v>3424.77</v>
      </c>
      <c r="E23" s="134" t="str">
        <f>+VLOOKUP(C23,[1]Clasificación!$D$4:$D$57,1,0)</f>
        <v xml:space="preserve">Deudas                                                      </v>
      </c>
    </row>
    <row r="24" spans="2:6" s="134" customFormat="1" ht="12" customHeight="1">
      <c r="B24" s="128">
        <v>2001</v>
      </c>
      <c r="C24" s="130" t="s">
        <v>152</v>
      </c>
      <c r="D24" s="408">
        <v>3424.77</v>
      </c>
      <c r="E24" s="134" t="str">
        <f>+VLOOKUP(C24,[1]Clasificación!$D$4:$D$57,1,0)</f>
        <v xml:space="preserve">Deudas                                                      </v>
      </c>
    </row>
    <row r="25" spans="2:6" s="134" customFormat="1">
      <c r="B25" s="420">
        <v>2001001002</v>
      </c>
      <c r="C25" s="130" t="s">
        <v>153</v>
      </c>
      <c r="D25" s="408">
        <v>3424.77</v>
      </c>
      <c r="E25" s="134" t="str">
        <f>+VLOOKUP(C25,[1]Clasificación!$D$4:$D$57,1,0)</f>
        <v xml:space="preserve">Comisiones a Pagar                                          </v>
      </c>
    </row>
    <row r="26" spans="2:6">
      <c r="B26" s="420">
        <v>2001005000003</v>
      </c>
      <c r="C26" s="129" t="s">
        <v>154</v>
      </c>
      <c r="D26" s="411">
        <v>3113.42</v>
      </c>
      <c r="E26" s="136" t="str">
        <f>+VLOOKUP(C26,[1]Clasificación!$D$4:$D$57,1,0)</f>
        <v xml:space="preserve">Comisiones adma pagar Sociedad Administradora (Clase A)                                             </v>
      </c>
    </row>
    <row r="27" spans="2:6">
      <c r="B27" s="420">
        <v>2001005000004</v>
      </c>
      <c r="C27" s="129" t="s">
        <v>155</v>
      </c>
      <c r="D27" s="411">
        <v>311.35000000000002</v>
      </c>
      <c r="E27" s="136" t="str">
        <f>+VLOOKUP(C27,[1]Clasificación!$D$4:$D$57,1,0)</f>
        <v xml:space="preserve">Comisiones adma pagar Sociedad Administradora IVA (Clase                                            </v>
      </c>
    </row>
    <row r="28" spans="2:6" s="134" customFormat="1">
      <c r="B28" s="420">
        <v>3</v>
      </c>
      <c r="C28" s="130" t="s">
        <v>156</v>
      </c>
      <c r="D28" s="408">
        <v>4935932.1500000004</v>
      </c>
      <c r="E28" s="134" t="str">
        <f>+VLOOKUP(C28,[1]Clasificación!$D$4:$D$57,1,0)</f>
        <v xml:space="preserve">PATRIMONIO NETO                                             </v>
      </c>
    </row>
    <row r="29" spans="2:6" s="134" customFormat="1">
      <c r="B29" s="420">
        <v>3001</v>
      </c>
      <c r="C29" s="130" t="s">
        <v>157</v>
      </c>
      <c r="D29" s="408">
        <v>4935932.1500000004</v>
      </c>
      <c r="E29" s="134" t="str">
        <f>+VLOOKUP(C29,[1]Clasificación!$D$4:$D$57,1,0)</f>
        <v xml:space="preserve">Capital                                                     </v>
      </c>
    </row>
    <row r="30" spans="2:6" s="134" customFormat="1">
      <c r="B30" s="420">
        <v>3001000000001</v>
      </c>
      <c r="C30" s="130" t="s">
        <v>380</v>
      </c>
      <c r="D30" s="408">
        <v>5437267.5300000003</v>
      </c>
      <c r="E30" s="134" t="str">
        <f>+VLOOKUP(C30,[1]Clasificación!$D$4:$D$57,1,0)</f>
        <v xml:space="preserve">Suscripciones                                                                                       </v>
      </c>
    </row>
    <row r="31" spans="2:6" s="134" customFormat="1">
      <c r="B31" s="420">
        <v>3001000000002</v>
      </c>
      <c r="C31" s="130" t="s">
        <v>381</v>
      </c>
      <c r="D31" s="408">
        <v>-501335.38</v>
      </c>
      <c r="E31" s="134" t="str">
        <f>+VLOOKUP(C31,[1]Clasificación!$D$4:$D$57,1,0)</f>
        <v xml:space="preserve">Rescates                                                                                            </v>
      </c>
      <c r="F31" s="139"/>
    </row>
    <row r="32" spans="2:6" s="134" customFormat="1">
      <c r="B32" s="128"/>
      <c r="C32" s="130"/>
      <c r="D32" s="408"/>
      <c r="E32" s="136"/>
    </row>
    <row r="33" spans="2:10" s="134" customFormat="1">
      <c r="B33" s="128">
        <v>4</v>
      </c>
      <c r="C33" s="130" t="s">
        <v>158</v>
      </c>
      <c r="D33" s="408">
        <v>392335.02999999997</v>
      </c>
      <c r="E33" s="136" t="str">
        <f>+VLOOKUP(C33,[1]Clasificación!$D$4:$D$57,1,0)</f>
        <v xml:space="preserve">Ingresos                                                    </v>
      </c>
    </row>
    <row r="34" spans="2:10" s="134" customFormat="1">
      <c r="B34" s="420">
        <v>4</v>
      </c>
      <c r="C34" s="130" t="s">
        <v>158</v>
      </c>
      <c r="D34" s="408">
        <v>366147.61</v>
      </c>
      <c r="E34" s="136" t="str">
        <f>+VLOOKUP(C34,[1]Clasificación!$D$4:$D$57,1,0)</f>
        <v xml:space="preserve">Ingresos                                                    </v>
      </c>
    </row>
    <row r="35" spans="2:10" s="134" customFormat="1">
      <c r="B35" s="420">
        <v>4001001000011</v>
      </c>
      <c r="C35" s="130" t="s">
        <v>382</v>
      </c>
      <c r="D35" s="408">
        <v>365840.33999999997</v>
      </c>
      <c r="E35" s="136" t="str">
        <f>+VLOOKUP(C35,[1]Clasificación!$D$4:$D$57,1,0)</f>
        <v xml:space="preserve">Ventas US TBills                                                                                    </v>
      </c>
    </row>
    <row r="36" spans="2:10" s="134" customFormat="1">
      <c r="B36" s="420">
        <v>4001003</v>
      </c>
      <c r="C36" s="130" t="s">
        <v>159</v>
      </c>
      <c r="D36" s="408">
        <v>307.27</v>
      </c>
      <c r="E36" s="136" t="str">
        <f>+VLOOKUP(C36,[1]Clasificación!$D$4:$D$57,1,0)</f>
        <v xml:space="preserve">Intereses                                                   </v>
      </c>
    </row>
    <row r="37" spans="2:10" s="134" customFormat="1">
      <c r="B37" s="420">
        <v>4001003001001</v>
      </c>
      <c r="C37" s="129" t="s">
        <v>160</v>
      </c>
      <c r="D37" s="411">
        <v>307.27</v>
      </c>
      <c r="E37" s="136" t="str">
        <f>+VLOOKUP(C37,[1]Clasificación!$D$4:$D$57,1,0)</f>
        <v xml:space="preserve">Intereses bancarios cuentas a la vista                                                              </v>
      </c>
      <c r="F37" s="136"/>
      <c r="G37" s="136"/>
      <c r="H37" s="136"/>
      <c r="I37" s="136"/>
      <c r="J37" s="136"/>
    </row>
    <row r="38" spans="2:10" s="134" customFormat="1">
      <c r="B38" s="420">
        <v>4001005</v>
      </c>
      <c r="C38" s="129" t="s">
        <v>161</v>
      </c>
      <c r="D38" s="411">
        <v>26187.420000000002</v>
      </c>
      <c r="E38" s="136" t="str">
        <f>+VLOOKUP(C38,[1]Clasificación!$D$4:$D$57,1,0)</f>
        <v xml:space="preserve">Resultado por Tenencia                                      </v>
      </c>
      <c r="F38" s="136"/>
      <c r="G38" s="136"/>
      <c r="H38" s="136"/>
      <c r="I38" s="136"/>
      <c r="J38" s="136"/>
    </row>
    <row r="39" spans="2:10" s="134" customFormat="1">
      <c r="B39" s="420">
        <v>4001005004008</v>
      </c>
      <c r="C39" s="130" t="s">
        <v>383</v>
      </c>
      <c r="D39" s="408">
        <v>2438.6799999999998</v>
      </c>
      <c r="E39" s="136" t="str">
        <f>+VLOOKUP(C39,[1]Clasificación!$D$4:$D$57,1,0)</f>
        <v xml:space="preserve">Resultado por Tenencia Certificado Depósito de Ahorro                                               </v>
      </c>
    </row>
    <row r="40" spans="2:10" s="134" customFormat="1">
      <c r="B40" s="420">
        <v>4001005004011</v>
      </c>
      <c r="C40" s="130" t="s">
        <v>384</v>
      </c>
      <c r="D40" s="408">
        <v>23748.74</v>
      </c>
      <c r="E40" s="136" t="str">
        <f>+VLOOKUP(C40,[1]Clasificación!$D$4:$D$57,1,0)</f>
        <v xml:space="preserve">Resultado por Tenencia Letras del Tesoro Americano </v>
      </c>
    </row>
    <row r="41" spans="2:10" s="134" customFormat="1">
      <c r="B41" s="420">
        <v>5</v>
      </c>
      <c r="C41" s="130" t="s">
        <v>162</v>
      </c>
      <c r="D41" s="408">
        <v>371026.61</v>
      </c>
      <c r="E41" s="136" t="str">
        <f>+VLOOKUP(C41,[1]Clasificación!$D$4:$D$57,1,0)</f>
        <v xml:space="preserve">Egresos                                                     </v>
      </c>
    </row>
    <row r="42" spans="2:10" s="134" customFormat="1">
      <c r="B42" s="420">
        <v>5</v>
      </c>
      <c r="C42" s="130" t="s">
        <v>162</v>
      </c>
      <c r="D42" s="408">
        <v>365935.57</v>
      </c>
      <c r="E42" s="136" t="str">
        <f>+VLOOKUP(C42,[1]Clasificación!$D$4:$D$57,1,0)</f>
        <v xml:space="preserve">Egresos                                                     </v>
      </c>
    </row>
    <row r="43" spans="2:10" s="134" customFormat="1">
      <c r="B43" s="420">
        <v>5001001000009</v>
      </c>
      <c r="C43" s="129" t="s">
        <v>385</v>
      </c>
      <c r="D43" s="411">
        <v>365935.57</v>
      </c>
      <c r="E43" s="136" t="str">
        <f>+VLOOKUP(C43,[1]Clasificación!$D$4:$D$57,1,0)</f>
        <v xml:space="preserve">Costo US TBills                                                                                     </v>
      </c>
      <c r="F43" s="136"/>
      <c r="G43" s="136"/>
      <c r="H43" s="136"/>
      <c r="I43" s="136"/>
      <c r="J43" s="136"/>
    </row>
    <row r="44" spans="2:10">
      <c r="B44" s="420">
        <v>5002</v>
      </c>
      <c r="C44" s="129" t="s">
        <v>163</v>
      </c>
      <c r="D44" s="411">
        <v>5091.04</v>
      </c>
      <c r="E44" s="136" t="str">
        <f>+VLOOKUP(C44,[1]Clasificación!$D$4:$D$57,1,0)</f>
        <v xml:space="preserve">Egresos Varios                                              </v>
      </c>
    </row>
    <row r="45" spans="2:10" s="134" customFormat="1">
      <c r="B45" s="420">
        <v>5002002001</v>
      </c>
      <c r="C45" s="129" t="s">
        <v>164</v>
      </c>
      <c r="D45" s="411">
        <v>5091.04</v>
      </c>
      <c r="E45" s="136" t="str">
        <f>+VLOOKUP(C45,[1]Clasificación!$D$4:$D$57,1,0)</f>
        <v xml:space="preserve">Comisiones                                                  </v>
      </c>
      <c r="F45" s="136"/>
      <c r="G45" s="136"/>
      <c r="H45" s="136"/>
      <c r="I45" s="136"/>
      <c r="J45" s="136"/>
    </row>
    <row r="46" spans="2:10" s="134" customFormat="1">
      <c r="B46" s="420">
        <v>5002002001001</v>
      </c>
      <c r="C46" s="130" t="s">
        <v>386</v>
      </c>
      <c r="D46" s="408">
        <v>4628.21</v>
      </c>
      <c r="E46" s="136" t="str">
        <f>+VLOOKUP(C46,[1]Clasificación!$D$4:$D$57,1,0)</f>
        <v xml:space="preserve">Comisiones Administración  de AdmSocAdministradora Cla                                              </v>
      </c>
    </row>
    <row r="47" spans="2:10" s="134" customFormat="1">
      <c r="B47" s="420">
        <v>5002002001002</v>
      </c>
      <c r="C47" s="130" t="s">
        <v>387</v>
      </c>
      <c r="D47" s="422">
        <v>462.83</v>
      </c>
      <c r="E47" s="136" t="str">
        <f>+VLOOKUP(C47,[1]Clasificación!$D$4:$D$57,1,0)</f>
        <v xml:space="preserve">Comisiones Administración  de AdmSocAdministradora IVA                                              </v>
      </c>
    </row>
    <row r="48" spans="2:10">
      <c r="B48" s="127"/>
      <c r="C48" s="129"/>
      <c r="D48" s="137"/>
      <c r="E48" s="138"/>
    </row>
    <row r="49" spans="2:6">
      <c r="B49" s="127"/>
      <c r="C49" s="130" t="s">
        <v>388</v>
      </c>
      <c r="D49" s="408">
        <v>21308.42</v>
      </c>
    </row>
    <row r="50" spans="2:6" s="134" customFormat="1">
      <c r="B50" s="128"/>
      <c r="C50" s="130"/>
      <c r="D50" s="135"/>
    </row>
    <row r="51" spans="2:6" ht="13.8" thickBot="1">
      <c r="B51" s="140"/>
      <c r="C51" s="141" t="s">
        <v>389</v>
      </c>
      <c r="D51" s="142">
        <v>0</v>
      </c>
      <c r="E51" s="143"/>
      <c r="F51" s="143"/>
    </row>
    <row r="52" spans="2:6" ht="13.8" thickTop="1"/>
    <row r="54" spans="2:6" ht="17.25" customHeight="1"/>
  </sheetData>
  <sheetProtection algorithmName="SHA-512" hashValue="XSAEmSFOo+7wD2uJEH6K1qqsQvOdU2ZnMDywxGGyRGlp81VONrhJbtoyMPO5zq+KiW3p3wIPmrOqHSINtBqMZQ==" saltValue="kNHJ8aUWXUcrDwW6GETDRQ=="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6753F-00EA-49F9-9D1A-6162EB073DAD}">
  <sheetPr codeName="Hoja1">
    <tabColor rgb="FFFFC000"/>
  </sheetPr>
  <dimension ref="B4:K76"/>
  <sheetViews>
    <sheetView showGridLines="0" zoomScale="90" zoomScaleNormal="90" workbookViewId="0">
      <pane ySplit="5" topLeftCell="A27" activePane="bottomLeft" state="frozen"/>
      <selection pane="bottomLeft" activeCell="C48" sqref="C48"/>
    </sheetView>
  </sheetViews>
  <sheetFormatPr baseColWidth="10" defaultColWidth="8.88671875" defaultRowHeight="13.2"/>
  <cols>
    <col min="1" max="1" width="2.44140625" style="136" customWidth="1"/>
    <col min="2" max="2" width="16.44140625" style="136" customWidth="1"/>
    <col min="3" max="3" width="59.5546875" style="144" customWidth="1"/>
    <col min="4" max="4" width="17.6640625" style="414" customWidth="1"/>
    <col min="5" max="5" width="18.88671875" style="136" bestFit="1" customWidth="1"/>
    <col min="6" max="6" width="17.44140625" style="136" bestFit="1" customWidth="1"/>
    <col min="7" max="8" width="8.88671875" style="136"/>
    <col min="9" max="10" width="11.88671875" style="136" bestFit="1" customWidth="1"/>
    <col min="11" max="16384" width="8.88671875" style="136"/>
  </cols>
  <sheetData>
    <row r="4" spans="2:6" s="68" customFormat="1" ht="15.6" customHeight="1">
      <c r="B4" s="131" t="s">
        <v>187</v>
      </c>
      <c r="C4" s="132"/>
      <c r="D4" s="407"/>
    </row>
    <row r="5" spans="2:6" s="68" customFormat="1" ht="16.350000000000001" customHeight="1">
      <c r="B5" s="131" t="s">
        <v>373</v>
      </c>
      <c r="C5" s="132"/>
      <c r="D5" s="407"/>
    </row>
    <row r="7" spans="2:6" s="134" customFormat="1">
      <c r="B7" s="420">
        <v>1</v>
      </c>
      <c r="C7" s="130" t="s">
        <v>141</v>
      </c>
      <c r="D7" s="408">
        <v>26931663.959999997</v>
      </c>
      <c r="E7" s="409">
        <f>+D7-D22-D30</f>
        <v>26888132.139999997</v>
      </c>
      <c r="F7" s="410">
        <f>+D7-D30-D41</f>
        <v>0</v>
      </c>
    </row>
    <row r="8" spans="2:6" s="134" customFormat="1">
      <c r="B8" s="420">
        <v>1001</v>
      </c>
      <c r="C8" s="130" t="s">
        <v>142</v>
      </c>
      <c r="D8" s="408">
        <v>56961.22</v>
      </c>
      <c r="E8" s="136" t="str">
        <f>+VLOOKUP(C8,[2]Clasificación!$D$4:$D$83,1,0)</f>
        <v xml:space="preserve">Disponibilidades                                            </v>
      </c>
    </row>
    <row r="9" spans="2:6" s="134" customFormat="1">
      <c r="B9" s="420">
        <v>1001001</v>
      </c>
      <c r="C9" s="130" t="s">
        <v>143</v>
      </c>
      <c r="D9" s="408">
        <v>56961.22</v>
      </c>
      <c r="E9" s="136" t="str">
        <f>+VLOOKUP(C9,[2]Clasificación!$D$4:$D$83,1,0)</f>
        <v xml:space="preserve">Disponibilidades en USD                                     </v>
      </c>
    </row>
    <row r="10" spans="2:6" s="134" customFormat="1">
      <c r="B10" s="420">
        <v>1001001001</v>
      </c>
      <c r="C10" s="130" t="s">
        <v>144</v>
      </c>
      <c r="D10" s="408">
        <v>56961.22</v>
      </c>
      <c r="E10" s="136" t="str">
        <f>+VLOOKUP(C10,[2]Clasificación!$D$4:$D$83,1,0)</f>
        <v xml:space="preserve">Bancos                                                      </v>
      </c>
    </row>
    <row r="11" spans="2:6">
      <c r="B11" s="420">
        <v>1001001001001</v>
      </c>
      <c r="C11" s="129" t="s">
        <v>261</v>
      </c>
      <c r="D11" s="411">
        <v>56961.22</v>
      </c>
      <c r="E11" s="136" t="str">
        <f>+VLOOKUP(C11,[2]Clasificación!$D$4:$D$83,1,0)</f>
        <v xml:space="preserve">Banco Familiar SAECA                                                                                                                                                                                    </v>
      </c>
    </row>
    <row r="12" spans="2:6" s="134" customFormat="1">
      <c r="B12" s="420">
        <v>1002</v>
      </c>
      <c r="C12" s="130" t="s">
        <v>145</v>
      </c>
      <c r="D12" s="408">
        <v>26859645.460000001</v>
      </c>
      <c r="E12" s="134" t="str">
        <f>+VLOOKUP(C12,[2]Clasificación!$D$4:$D$83,1,0)</f>
        <v xml:space="preserve">Inversiones en USD                                          </v>
      </c>
    </row>
    <row r="13" spans="2:6" s="134" customFormat="1">
      <c r="B13" s="420">
        <v>1002001</v>
      </c>
      <c r="C13" s="130" t="s">
        <v>146</v>
      </c>
      <c r="D13" s="408">
        <v>26859645.460000001</v>
      </c>
      <c r="E13" s="134" t="str">
        <f>+VLOOKUP(C13,[2]Clasificación!$D$4:$D$83,1,0)</f>
        <v xml:space="preserve">Inversiones                                                 </v>
      </c>
    </row>
    <row r="14" spans="2:6" s="134" customFormat="1">
      <c r="B14" s="420">
        <v>1002001007</v>
      </c>
      <c r="C14" s="130" t="s">
        <v>147</v>
      </c>
      <c r="D14" s="408">
        <v>13876245.140000001</v>
      </c>
      <c r="E14" s="136" t="str">
        <f>+VLOOKUP(C14,[2]Clasificación!$D$4:$D$83,1,0)</f>
        <v xml:space="preserve">Certficado Depósito de Ahorro                               </v>
      </c>
    </row>
    <row r="15" spans="2:6">
      <c r="B15" s="420">
        <v>1002001007001</v>
      </c>
      <c r="C15" s="129" t="s">
        <v>262</v>
      </c>
      <c r="D15" s="411">
        <v>13876245.140000001</v>
      </c>
      <c r="E15" s="136" t="str">
        <f>+VLOOKUP(C15,[2]Clasificación!$D$4:$D$83,1,0)</f>
        <v xml:space="preserve">Certficado Depósito de Ahorro USD                                                                                                                                                                       </v>
      </c>
    </row>
    <row r="16" spans="2:6" s="134" customFormat="1" ht="12" customHeight="1">
      <c r="B16" s="420">
        <v>1002001009</v>
      </c>
      <c r="C16" s="130" t="s">
        <v>148</v>
      </c>
      <c r="D16" s="408">
        <v>12983400.32</v>
      </c>
      <c r="E16" s="136" t="str">
        <f>+VLOOKUP(C16,[2]Clasificación!$D$4:$D$83,1,0)</f>
        <v xml:space="preserve">US TBills                                                   </v>
      </c>
    </row>
    <row r="17" spans="2:6">
      <c r="B17" s="420">
        <v>1002001009001</v>
      </c>
      <c r="C17" s="129" t="s">
        <v>263</v>
      </c>
      <c r="D17" s="411">
        <v>12983400.32</v>
      </c>
      <c r="E17" s="136" t="str">
        <f>+VLOOKUP(C17,[2]Clasificación!$D$4:$D$83,1,0)</f>
        <v xml:space="preserve">US TBills USD                                                                                                                                                                                           </v>
      </c>
    </row>
    <row r="18" spans="2:6" s="134" customFormat="1">
      <c r="B18" s="420">
        <v>1003</v>
      </c>
      <c r="C18" s="130" t="s">
        <v>149</v>
      </c>
      <c r="D18" s="408">
        <v>11907.22</v>
      </c>
      <c r="E18" s="134" t="str">
        <f>+VLOOKUP(C18,[2]Clasificación!$D$4:$D$83,1,0)</f>
        <v xml:space="preserve">Créditos                                                    </v>
      </c>
    </row>
    <row r="19" spans="2:6" s="134" customFormat="1">
      <c r="B19" s="420">
        <v>1003</v>
      </c>
      <c r="C19" s="130" t="s">
        <v>149</v>
      </c>
      <c r="D19" s="408">
        <v>11907.22</v>
      </c>
      <c r="E19" s="134" t="str">
        <f>+VLOOKUP(C19,[2]Clasificación!$D$4:$D$83,1,0)</f>
        <v xml:space="preserve">Créditos                                                    </v>
      </c>
    </row>
    <row r="20" spans="2:6" s="134" customFormat="1">
      <c r="B20" s="420">
        <v>1003001001</v>
      </c>
      <c r="C20" s="130" t="s">
        <v>150</v>
      </c>
      <c r="D20" s="408">
        <v>11907.22</v>
      </c>
      <c r="E20" s="134" t="str">
        <f>+VLOOKUP(C20,[2]Clasificación!$D$4:$D$83,1,0)</f>
        <v xml:space="preserve">Intereses a Cobrar                                          </v>
      </c>
    </row>
    <row r="21" spans="2:6">
      <c r="B21" s="420">
        <v>1003001001001</v>
      </c>
      <c r="C21" s="129" t="s">
        <v>264</v>
      </c>
      <c r="D21" s="411">
        <v>11907.22</v>
      </c>
      <c r="E21" s="136" t="str">
        <f>+VLOOKUP(C21,[2]Clasificación!$D$4:$D$83,1,0)</f>
        <v xml:space="preserve">Intereses a Cobrar Cuentas a la vista                                                                                                                                                                   </v>
      </c>
    </row>
    <row r="22" spans="2:6" s="134" customFormat="1">
      <c r="B22" s="420">
        <v>1004</v>
      </c>
      <c r="C22" s="130" t="s">
        <v>265</v>
      </c>
      <c r="D22" s="408">
        <v>3150.06</v>
      </c>
      <c r="E22" s="134" t="str">
        <f>+VLOOKUP(C22,[2]Clasificación!$D$4:$D$83,1,0)</f>
        <v xml:space="preserve">Cargos Diferidos                                            </v>
      </c>
      <c r="F22" s="412"/>
    </row>
    <row r="23" spans="2:6" s="134" customFormat="1">
      <c r="B23" s="420">
        <v>1004002</v>
      </c>
      <c r="C23" s="130" t="s">
        <v>266</v>
      </c>
      <c r="D23" s="408">
        <v>3150.06</v>
      </c>
      <c r="E23" s="134" t="str">
        <f>+VLOOKUP(C23,[2]Clasificación!$D$4:$D$83,1,0)</f>
        <v xml:space="preserve">.Otros Cargos Diferidos                                     </v>
      </c>
    </row>
    <row r="24" spans="2:6" s="134" customFormat="1">
      <c r="B24" s="420">
        <v>1004002000001</v>
      </c>
      <c r="C24" s="129" t="s">
        <v>353</v>
      </c>
      <c r="D24" s="411">
        <v>2376</v>
      </c>
      <c r="E24" s="134" t="e">
        <f>+VLOOKUP(C24,[2]Clasificación!$D$4:$D$83,1,0)</f>
        <v>#N/A</v>
      </c>
    </row>
    <row r="25" spans="2:6" s="134" customFormat="1">
      <c r="B25" s="420">
        <v>1004002000002</v>
      </c>
      <c r="C25" s="129" t="s">
        <v>354</v>
      </c>
      <c r="D25" s="411">
        <v>463.35</v>
      </c>
      <c r="E25" s="134" t="e">
        <f>+VLOOKUP(C25,[2]Clasificación!$D$4:$D$83,1,0)</f>
        <v>#N/A</v>
      </c>
    </row>
    <row r="26" spans="2:6">
      <c r="B26" s="420">
        <v>1004002000003</v>
      </c>
      <c r="C26" s="129" t="s">
        <v>355</v>
      </c>
      <c r="D26" s="411">
        <v>24.75</v>
      </c>
      <c r="E26" s="136" t="e">
        <f>+VLOOKUP(C26,[2]Clasificación!$D$4:$D$83,1,0)</f>
        <v>#N/A</v>
      </c>
    </row>
    <row r="27" spans="2:6">
      <c r="B27" s="420">
        <v>1004002000004</v>
      </c>
      <c r="C27" s="129" t="s">
        <v>356</v>
      </c>
      <c r="D27" s="411">
        <v>2.59</v>
      </c>
      <c r="E27" s="136" t="e">
        <f>+VLOOKUP(C27,[2]Clasificación!$D$4:$D$83,1,0)</f>
        <v>#N/A</v>
      </c>
    </row>
    <row r="28" spans="2:6">
      <c r="B28" s="420">
        <v>1004002000005</v>
      </c>
      <c r="C28" s="129" t="s">
        <v>315</v>
      </c>
      <c r="D28" s="411">
        <v>237.6</v>
      </c>
      <c r="E28" s="136" t="str">
        <f>+VLOOKUP(C28,[2]Clasificación!$D$4:$D$83,1,0)</f>
        <v xml:space="preserve">Gastos por cargos Diferidos Calificadora (IVA)                                                                                                                                                          </v>
      </c>
    </row>
    <row r="29" spans="2:6">
      <c r="B29" s="420">
        <v>1004002000006</v>
      </c>
      <c r="C29" s="129" t="s">
        <v>267</v>
      </c>
      <c r="D29" s="411">
        <v>45.77</v>
      </c>
      <c r="E29" s="136" t="str">
        <f>+VLOOKUP(C29,[2]Clasificación!$D$4:$D$83,1,0)</f>
        <v xml:space="preserve">Gastos de Auditoria Externa (IVA)                                                                                                                                                                       </v>
      </c>
    </row>
    <row r="30" spans="2:6" s="134" customFormat="1">
      <c r="B30" s="420">
        <v>2</v>
      </c>
      <c r="C30" s="130" t="s">
        <v>151</v>
      </c>
      <c r="D30" s="408">
        <v>40381.760000000002</v>
      </c>
      <c r="E30" s="134" t="str">
        <f>+VLOOKUP(C30,[2]Clasificación!$D$4:$D$83,1,0)</f>
        <v xml:space="preserve">PASIVO                                                      </v>
      </c>
    </row>
    <row r="31" spans="2:6" s="134" customFormat="1">
      <c r="B31" s="420">
        <v>2001</v>
      </c>
      <c r="C31" s="130" t="s">
        <v>152</v>
      </c>
      <c r="D31" s="408">
        <v>40381.760000000002</v>
      </c>
      <c r="E31" s="134" t="str">
        <f>+VLOOKUP(C31,[2]Clasificación!$D$4:$D$83,1,0)</f>
        <v xml:space="preserve">Deudas                                                      </v>
      </c>
    </row>
    <row r="32" spans="2:6" s="134" customFormat="1">
      <c r="B32" s="420">
        <v>2001</v>
      </c>
      <c r="C32" s="130" t="s">
        <v>152</v>
      </c>
      <c r="D32" s="408">
        <v>24381.760000000002</v>
      </c>
      <c r="E32" s="134" t="str">
        <f>+VLOOKUP(C32,[2]Clasificación!$D$4:$D$83,1,0)</f>
        <v xml:space="preserve">Deudas                                                      </v>
      </c>
    </row>
    <row r="33" spans="2:10">
      <c r="B33" s="420">
        <v>2001001000002</v>
      </c>
      <c r="C33" s="129" t="s">
        <v>320</v>
      </c>
      <c r="D33" s="411">
        <v>1815</v>
      </c>
      <c r="E33" s="136" t="str">
        <f>+VLOOKUP(C33,[2]Clasificación!$D$4:$D$83,1,0)</f>
        <v xml:space="preserve">Provisión para gastos varios a Pagar  </v>
      </c>
      <c r="F33" s="413"/>
    </row>
    <row r="34" spans="2:10" s="134" customFormat="1">
      <c r="B34" s="420">
        <v>2001001002</v>
      </c>
      <c r="C34" s="130" t="s">
        <v>153</v>
      </c>
      <c r="D34" s="408">
        <v>21964.890000000003</v>
      </c>
      <c r="E34" s="136"/>
    </row>
    <row r="35" spans="2:10">
      <c r="B35" s="420">
        <v>2001005000003</v>
      </c>
      <c r="C35" s="129" t="s">
        <v>154</v>
      </c>
      <c r="D35" s="411">
        <v>19968.080000000002</v>
      </c>
      <c r="E35" s="136" t="str">
        <f>+VLOOKUP(C35,[2]Clasificación!$D$4:$D$83,1,0)</f>
        <v xml:space="preserve">Comisiones adma pagar Sociedad Administradora (Clase A)                                             </v>
      </c>
    </row>
    <row r="36" spans="2:10">
      <c r="B36" s="420">
        <v>2001005000004</v>
      </c>
      <c r="C36" s="129" t="s">
        <v>155</v>
      </c>
      <c r="D36" s="411">
        <v>1996.81</v>
      </c>
      <c r="E36" s="136" t="str">
        <f>+VLOOKUP(C36,[2]Clasificación!$D$4:$D$83,1,0)</f>
        <v xml:space="preserve">Comisiones adma pagar Sociedad Administradora IVA (Clase                                            </v>
      </c>
    </row>
    <row r="37" spans="2:10" s="134" customFormat="1">
      <c r="B37" s="420">
        <v>2001001004</v>
      </c>
      <c r="C37" s="129" t="s">
        <v>268</v>
      </c>
      <c r="D37" s="411">
        <v>601.87</v>
      </c>
      <c r="E37" s="136" t="str">
        <f>+VLOOKUP(C37,[2]Clasificación!$D$4:$D$83,1,0)</f>
        <v xml:space="preserve">Intereses bancarios a devengar                              </v>
      </c>
    </row>
    <row r="38" spans="2:10" s="134" customFormat="1">
      <c r="B38" s="420">
        <v>2001001004001</v>
      </c>
      <c r="C38" s="129" t="s">
        <v>269</v>
      </c>
      <c r="D38" s="411">
        <v>601.87</v>
      </c>
      <c r="E38" s="136" t="str">
        <f>+VLOOKUP(C38,[2]Clasificación!$D$4:$D$83,1,0)</f>
        <v xml:space="preserve">Intereses por sobregiro a devengar                                                                                                                                                                      </v>
      </c>
    </row>
    <row r="39" spans="2:10" s="134" customFormat="1">
      <c r="B39" s="420">
        <v>2001002</v>
      </c>
      <c r="C39" s="130" t="s">
        <v>316</v>
      </c>
      <c r="D39" s="408">
        <v>16000</v>
      </c>
      <c r="E39" s="136" t="str">
        <f>+VLOOKUP(C39,[2]Clasificación!$D$4:$D$83,1,0)</f>
        <v xml:space="preserve">Otras Deudas                                                </v>
      </c>
      <c r="F39" s="136"/>
      <c r="G39" s="136"/>
      <c r="H39" s="136"/>
      <c r="I39" s="136"/>
      <c r="J39" s="136"/>
    </row>
    <row r="40" spans="2:10">
      <c r="B40" s="420">
        <v>2001002000004</v>
      </c>
      <c r="C40" s="129" t="s">
        <v>317</v>
      </c>
      <c r="D40" s="411">
        <v>16000</v>
      </c>
      <c r="E40" s="136" t="str">
        <f>+VLOOKUP(C40,[2]Clasificación!$D$4:$D$83,1,0)</f>
        <v xml:space="preserve">Rescates por Pagar                                                                                                                                                                                      </v>
      </c>
    </row>
    <row r="41" spans="2:10" s="134" customFormat="1">
      <c r="B41" s="420">
        <v>3</v>
      </c>
      <c r="C41" s="130" t="s">
        <v>156</v>
      </c>
      <c r="D41" s="408">
        <v>26891282.199999996</v>
      </c>
      <c r="E41" s="136" t="str">
        <f>+VLOOKUP(C41,[2]Clasificación!$D$4:$D$83,1,0)</f>
        <v xml:space="preserve">PATRIMONIO NETO                                             </v>
      </c>
    </row>
    <row r="42" spans="2:10" s="134" customFormat="1">
      <c r="B42" s="420">
        <v>3001</v>
      </c>
      <c r="C42" s="129" t="s">
        <v>157</v>
      </c>
      <c r="D42" s="411">
        <v>26277627.030000001</v>
      </c>
      <c r="E42" s="136" t="str">
        <f>+VLOOKUP(C42,[2]Clasificación!$D$4:$D$83,1,0)</f>
        <v xml:space="preserve">Capital                                                     </v>
      </c>
    </row>
    <row r="43" spans="2:10" s="134" customFormat="1">
      <c r="B43" s="420">
        <v>3001000000001</v>
      </c>
      <c r="C43" s="130" t="s">
        <v>273</v>
      </c>
      <c r="D43" s="408">
        <v>69349031.310000002</v>
      </c>
      <c r="E43" s="136" t="str">
        <f>+VLOOKUP(C43,[2]Clasificación!$D$4:$D$83,1,0)</f>
        <v xml:space="preserve">Suscripciones                                                                                                                                                                                           </v>
      </c>
    </row>
    <row r="44" spans="2:10" s="134" customFormat="1">
      <c r="B44" s="420">
        <v>3001000000002</v>
      </c>
      <c r="C44" s="129" t="s">
        <v>274</v>
      </c>
      <c r="D44" s="411">
        <v>-43071404.280000001</v>
      </c>
      <c r="E44" s="136" t="str">
        <f>+VLOOKUP(C44,[2]Clasificación!$D$4:$D$83,1,0)</f>
        <v xml:space="preserve">Rescates                                                                                                                                                                                                </v>
      </c>
    </row>
    <row r="45" spans="2:10" s="134" customFormat="1">
      <c r="B45" s="420">
        <v>3002000000002</v>
      </c>
      <c r="C45" s="130" t="s">
        <v>374</v>
      </c>
      <c r="D45" s="408">
        <v>613655.16999999434</v>
      </c>
      <c r="E45" s="136"/>
      <c r="F45" s="136"/>
      <c r="G45" s="136"/>
      <c r="H45" s="136"/>
      <c r="I45" s="136"/>
      <c r="J45" s="136"/>
    </row>
    <row r="46" spans="2:10">
      <c r="B46" s="420" t="e">
        <v>#N/A</v>
      </c>
      <c r="C46" s="130" t="s">
        <v>86</v>
      </c>
      <c r="D46" s="408">
        <v>613655.16999999434</v>
      </c>
    </row>
    <row r="47" spans="2:10">
      <c r="B47" s="420"/>
      <c r="C47" s="129"/>
      <c r="D47" s="411"/>
    </row>
    <row r="48" spans="2:10" s="134" customFormat="1">
      <c r="B48" s="420"/>
      <c r="C48" s="129"/>
      <c r="D48" s="411"/>
      <c r="E48" s="136"/>
      <c r="F48" s="136"/>
      <c r="G48" s="136"/>
      <c r="H48" s="136"/>
      <c r="I48" s="421"/>
      <c r="J48" s="136"/>
    </row>
    <row r="49" spans="2:11" s="134" customFormat="1">
      <c r="B49" s="420">
        <v>4</v>
      </c>
      <c r="C49" s="129" t="s">
        <v>158</v>
      </c>
      <c r="D49" s="411">
        <v>39025563.639999993</v>
      </c>
      <c r="E49" s="136" t="str">
        <f>+VLOOKUP(C49,[2]Clasificación!$D$4:$D$83,1,0)</f>
        <v xml:space="preserve">Ingresos                                                    </v>
      </c>
    </row>
    <row r="50" spans="2:11">
      <c r="B50" s="420">
        <v>4</v>
      </c>
      <c r="C50" s="144" t="s">
        <v>158</v>
      </c>
      <c r="D50" s="414">
        <v>39025563.639999993</v>
      </c>
      <c r="E50" s="136" t="str">
        <f>+VLOOKUP(C50,[2]Clasificación!$D$4:$D$83,1,0)</f>
        <v xml:space="preserve">Ingresos                                                    </v>
      </c>
    </row>
    <row r="51" spans="2:11">
      <c r="B51" s="420">
        <v>4001001000007</v>
      </c>
      <c r="C51" s="144" t="s">
        <v>275</v>
      </c>
      <c r="D51" s="414">
        <v>10329018.5</v>
      </c>
      <c r="E51" s="136" t="str">
        <f>+VLOOKUP(C51,[2]Clasificación!$D$4:$D$83,1,0)</f>
        <v xml:space="preserve">Ventas Certificado Depósito de Ahorro                                                                                                                                                                   </v>
      </c>
    </row>
    <row r="52" spans="2:11" ht="14.4">
      <c r="B52" s="420">
        <v>4001001000011</v>
      </c>
      <c r="C52" s="415" t="s">
        <v>276</v>
      </c>
      <c r="D52" s="416">
        <v>27934453.129999999</v>
      </c>
      <c r="E52" s="136" t="str">
        <f>+VLOOKUP(C52,[2]Clasificación!$D$4:$D$83,1,0)</f>
        <v xml:space="preserve">Ventas US TBills                                                                                                                                                                                        </v>
      </c>
    </row>
    <row r="53" spans="2:11" ht="14.4">
      <c r="B53" s="420">
        <v>4001003</v>
      </c>
      <c r="C53" s="415" t="s">
        <v>159</v>
      </c>
      <c r="D53" s="416">
        <v>11907.22</v>
      </c>
      <c r="E53" s="136" t="str">
        <f>+VLOOKUP(C53,[2]Clasificación!$D$4:$D$83,1,0)</f>
        <v xml:space="preserve">Intereses                                                   </v>
      </c>
    </row>
    <row r="54" spans="2:11" ht="14.4">
      <c r="B54" s="420">
        <v>4001003001001</v>
      </c>
      <c r="C54" s="144" t="s">
        <v>277</v>
      </c>
      <c r="D54" s="417">
        <v>11907.22</v>
      </c>
      <c r="E54" s="136" t="str">
        <f>+VLOOKUP(C54,[2]Clasificación!$D$4:$D$83,1,0)</f>
        <v xml:space="preserve">Intereses bancarios cuentas a la vista                                                                                                                                                                  </v>
      </c>
    </row>
    <row r="55" spans="2:11" ht="17.25" customHeight="1">
      <c r="B55" s="420">
        <v>4001005</v>
      </c>
      <c r="C55" s="144" t="s">
        <v>161</v>
      </c>
      <c r="D55" s="418">
        <v>750184.79</v>
      </c>
      <c r="E55" s="136" t="str">
        <f>+VLOOKUP(C55,[2]Clasificación!$D$4:$D$83,1,0)</f>
        <v xml:space="preserve">Resultado por Tenencia                                      </v>
      </c>
    </row>
    <row r="56" spans="2:11" ht="14.4">
      <c r="B56" s="420">
        <v>4001005004008</v>
      </c>
      <c r="C56" s="415" t="s">
        <v>278</v>
      </c>
      <c r="D56" s="416">
        <v>259145.49</v>
      </c>
      <c r="E56" s="136" t="str">
        <f>+VLOOKUP(C56,[2]Clasificación!$D$4:$D$83,1,0)</f>
        <v xml:space="preserve">Resultado por Tenencia Certificado Depósito de Ahorro                                                                                                                                                   </v>
      </c>
    </row>
    <row r="57" spans="2:11" ht="14.4">
      <c r="B57" s="420">
        <v>4001005004011</v>
      </c>
      <c r="C57" s="144" t="s">
        <v>279</v>
      </c>
      <c r="D57" s="417">
        <v>491039.3</v>
      </c>
      <c r="E57" s="136" t="str">
        <f>+VLOOKUP(C57,[2]Clasificación!$D$4:$D$83,1,0)</f>
        <v xml:space="preserve">Resultado por Tenencia US TBills                                                                                                                                                                        </v>
      </c>
    </row>
    <row r="58" spans="2:11" ht="14.4">
      <c r="B58" s="420">
        <v>5</v>
      </c>
      <c r="C58" s="415" t="s">
        <v>162</v>
      </c>
      <c r="D58" s="416">
        <v>38411908.469999999</v>
      </c>
      <c r="E58" s="136" t="str">
        <f>+VLOOKUP(C58,[2]Clasificación!$D$4:$D$83,1,0)</f>
        <v xml:space="preserve">Egresos                                                     </v>
      </c>
    </row>
    <row r="59" spans="2:11" ht="14.4">
      <c r="B59" s="420">
        <v>5</v>
      </c>
      <c r="C59" s="144" t="s">
        <v>162</v>
      </c>
      <c r="D59" s="417">
        <v>38264069.629999995</v>
      </c>
      <c r="E59" s="136" t="str">
        <f>+VLOOKUP(C59,[2]Clasificación!$D$4:$D$83,1,0)</f>
        <v xml:space="preserve">Egresos                                                     </v>
      </c>
      <c r="J59" s="421" t="e">
        <f>+#REF!</f>
        <v>#REF!</v>
      </c>
      <c r="K59" s="421" t="e">
        <f>+D58-J59</f>
        <v>#REF!</v>
      </c>
    </row>
    <row r="60" spans="2:11" ht="14.4">
      <c r="B60" s="420">
        <v>5001001000007</v>
      </c>
      <c r="C60" s="144" t="s">
        <v>280</v>
      </c>
      <c r="D60" s="418">
        <v>10328075.41</v>
      </c>
      <c r="E60" s="136" t="str">
        <f>+VLOOKUP(C60,[2]Clasificación!$D$4:$D$83,1,0)</f>
        <v xml:space="preserve">Costo Certificado Depósito de Ahorro                                                                                                                                                                    </v>
      </c>
    </row>
    <row r="61" spans="2:11" ht="14.4">
      <c r="B61" s="420">
        <v>5001001000009</v>
      </c>
      <c r="C61" s="415" t="s">
        <v>281</v>
      </c>
      <c r="D61" s="416">
        <v>27935994.219999999</v>
      </c>
      <c r="E61" s="136" t="str">
        <f>+VLOOKUP(C61,[2]Clasificación!$D$4:$D$83,1,0)</f>
        <v xml:space="preserve">Costo US TBills                                                                                                                                                                                         </v>
      </c>
    </row>
    <row r="62" spans="2:11" ht="14.4">
      <c r="B62" s="420">
        <v>5002</v>
      </c>
      <c r="C62" s="415" t="s">
        <v>163</v>
      </c>
      <c r="D62" s="416">
        <v>147838.84000000003</v>
      </c>
      <c r="E62" s="136" t="str">
        <f>+VLOOKUP(C62,[2]Clasificación!$D$4:$D$83,1,0)</f>
        <v xml:space="preserve">Egresos Varios                                              </v>
      </c>
    </row>
    <row r="63" spans="2:11" s="134" customFormat="1" ht="14.4">
      <c r="B63" s="420">
        <v>5002002000004</v>
      </c>
      <c r="C63" s="415" t="s">
        <v>282</v>
      </c>
      <c r="D63" s="416">
        <v>601.87</v>
      </c>
      <c r="E63" s="134" t="str">
        <f>+VLOOKUP(C63,[2]Clasificación!$D$4:$D$83,1,0)</f>
        <v xml:space="preserve">Intereses y comisiones Bancarias                                                                                                                                                                        </v>
      </c>
    </row>
    <row r="64" spans="2:11" ht="14.4">
      <c r="B64" s="420" t="s">
        <v>362</v>
      </c>
      <c r="C64" s="144" t="s">
        <v>318</v>
      </c>
      <c r="D64" s="417">
        <v>324</v>
      </c>
      <c r="E64" s="136" t="str">
        <f>+VLOOKUP(C64,[2]Clasificación!$D$4:$D$83,1,0)</f>
        <v xml:space="preserve">. Gastos por Cargos Diferidos (Calificadora de Riesgo)                                                                                                                                                  </v>
      </c>
    </row>
    <row r="65" spans="2:6" ht="14.4">
      <c r="B65" s="420" t="s">
        <v>363</v>
      </c>
      <c r="C65" s="144" t="s">
        <v>311</v>
      </c>
      <c r="D65" s="417">
        <v>446.55</v>
      </c>
      <c r="E65" s="136" t="str">
        <f>+VLOOKUP(C65,[2]Clasificación!$D$4:$D$83,1,0)</f>
        <v>.Gastos por Cargos Diferidos (Auditoria Externa)</v>
      </c>
    </row>
    <row r="66" spans="2:6" ht="14.4">
      <c r="B66" s="420" t="s">
        <v>365</v>
      </c>
      <c r="C66" s="144" t="s">
        <v>312</v>
      </c>
      <c r="D66" s="417">
        <v>1747.98</v>
      </c>
      <c r="E66" s="136" t="str">
        <f>+VLOOKUP(C66,[2]Clasificación!$D$4:$D$83,1,0)</f>
        <v>.Gastos por Cargos Diferidos Outsourcing Contable</v>
      </c>
    </row>
    <row r="67" spans="2:6" ht="14.4">
      <c r="B67" s="420" t="s">
        <v>367</v>
      </c>
      <c r="C67" s="144" t="s">
        <v>313</v>
      </c>
      <c r="D67" s="417">
        <v>174.68</v>
      </c>
      <c r="E67" s="136" t="str">
        <f>+VLOOKUP(C67,[2]Clasificación!$D$4:$D$83,1,0)</f>
        <v>.Gastos por Cargos Diferidos Outsourcing Contable (IVA)</v>
      </c>
    </row>
    <row r="68" spans="2:6" ht="14.4">
      <c r="B68" s="420" t="s">
        <v>369</v>
      </c>
      <c r="C68" s="144" t="s">
        <v>314</v>
      </c>
      <c r="D68" s="417">
        <v>45.22</v>
      </c>
      <c r="E68" s="136" t="str">
        <f>+VLOOKUP(C68,[2]Clasificación!$D$4:$D$83,1,0)</f>
        <v>.Gastos por Cargos Diferidos Auditoria Externa(IVA)</v>
      </c>
    </row>
    <row r="69" spans="2:6" ht="14.4">
      <c r="B69" s="420" t="s">
        <v>371</v>
      </c>
      <c r="C69" s="144" t="s">
        <v>319</v>
      </c>
      <c r="D69" s="417">
        <v>32.4</v>
      </c>
      <c r="E69" s="136" t="str">
        <f>+VLOOKUP(C69,[2]Clasificación!$D$4:$D$83,1,0)</f>
        <v xml:space="preserve">. Gastos por Cargos Diferidos Calificadora de Riesgo (IVA)                                                                                                                                              </v>
      </c>
    </row>
    <row r="70" spans="2:6" ht="14.4">
      <c r="B70" s="420">
        <v>5002002001</v>
      </c>
      <c r="C70" s="144" t="s">
        <v>164</v>
      </c>
      <c r="D70" s="417">
        <v>144466.14000000001</v>
      </c>
      <c r="E70" s="136" t="str">
        <f>+VLOOKUP(C70,[2]Clasificación!$D$4:$D$83,1,0)</f>
        <v xml:space="preserve">Comisiones                                                  </v>
      </c>
    </row>
    <row r="71" spans="2:6" ht="14.4">
      <c r="B71" s="420">
        <v>5002002001001</v>
      </c>
      <c r="C71" s="415" t="s">
        <v>283</v>
      </c>
      <c r="D71" s="416">
        <v>131332.88</v>
      </c>
      <c r="E71" s="136" t="str">
        <f>+VLOOKUP(C71,[2]Clasificación!$D$4:$D$83,1,0)</f>
        <v xml:space="preserve">Comisiones Administración  de AdmSocAdministradora Cla                                                                                                                                                  </v>
      </c>
    </row>
    <row r="72" spans="2:6" ht="14.4">
      <c r="B72" s="420">
        <v>5002002001002</v>
      </c>
      <c r="C72" s="144" t="s">
        <v>284</v>
      </c>
      <c r="D72" s="417">
        <v>13133.26</v>
      </c>
      <c r="E72" s="136" t="str">
        <f>+VLOOKUP(C72,[2]Clasificación!$D$4:$D$83,1,0)</f>
        <v xml:space="preserve">Comisiones Administración  de AdmSocAdministradora IVA                                                                                                                                                  </v>
      </c>
    </row>
    <row r="73" spans="2:6" ht="14.4">
      <c r="D73" s="417"/>
    </row>
    <row r="75" spans="2:6" ht="13.8" thickBot="1">
      <c r="B75" s="140"/>
      <c r="C75" s="141" t="s">
        <v>107</v>
      </c>
      <c r="D75" s="419">
        <f>+D49-D58</f>
        <v>613655.16999999434</v>
      </c>
      <c r="E75" s="143"/>
      <c r="F75" s="143"/>
    </row>
    <row r="76" spans="2:6" ht="13.8" thickTop="1"/>
  </sheetData>
  <sheetProtection algorithmName="SHA-512" hashValue="IrDXH6h7ma5DHJp4o6gDL9TOEWN8fXCcloaRKaf6bONgw/cST1/OX7luqcfqVJinOOed5svbwRP4Af3DDuUzjQ==" saltValue="YOKt+uo7igXWLvE+L7wKXg==" spinCount="100000" sheet="1" objects="1" scenario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FFC000"/>
  </sheetPr>
  <dimension ref="A1:AO83"/>
  <sheetViews>
    <sheetView showGridLines="0" zoomScale="90" zoomScaleNormal="90" workbookViewId="0">
      <pane xSplit="7" ySplit="3" topLeftCell="K71" activePane="bottomRight" state="frozen"/>
      <selection activeCell="F34" sqref="F34"/>
      <selection pane="topRight" activeCell="F34" sqref="F34"/>
      <selection pane="bottomLeft" activeCell="F34" sqref="F34"/>
      <selection pane="bottomRight" activeCell="H78" sqref="H78:J78"/>
    </sheetView>
  </sheetViews>
  <sheetFormatPr baseColWidth="10" defaultColWidth="9.109375" defaultRowHeight="15" customHeight="1"/>
  <cols>
    <col min="1" max="1" width="15.33203125" style="424" customWidth="1"/>
    <col min="2" max="2" width="45.6640625" style="5" customWidth="1"/>
    <col min="3" max="3" width="16.44140625" style="16" customWidth="1"/>
    <col min="4" max="6" width="16.44140625" style="5" customWidth="1"/>
    <col min="7" max="7" width="16.44140625" style="17" customWidth="1"/>
    <col min="8" max="14" width="18.6640625" style="16" customWidth="1"/>
    <col min="15" max="15" width="7" style="5" customWidth="1"/>
    <col min="16" max="249" width="9.109375" style="5"/>
    <col min="250" max="250" width="33.5546875" style="5" customWidth="1"/>
    <col min="251" max="251" width="16" style="5" customWidth="1"/>
    <col min="252" max="253" width="15" style="5" bestFit="1" customWidth="1"/>
    <col min="254" max="254" width="16.5546875" style="5" bestFit="1" customWidth="1"/>
    <col min="255" max="255" width="12.5546875" style="5" customWidth="1"/>
    <col min="256" max="256" width="17.5546875" style="5" bestFit="1" customWidth="1"/>
    <col min="257" max="258" width="18.109375" style="5" bestFit="1" customWidth="1"/>
    <col min="259" max="259" width="12.88671875" style="5" bestFit="1" customWidth="1"/>
    <col min="260" max="261" width="16.5546875" style="5" bestFit="1" customWidth="1"/>
    <col min="262" max="263" width="13.109375" style="5" bestFit="1" customWidth="1"/>
    <col min="264" max="264" width="15.5546875" style="5" bestFit="1" customWidth="1"/>
    <col min="265" max="265" width="13.5546875" style="5" bestFit="1" customWidth="1"/>
    <col min="266" max="268" width="12.44140625" style="5" bestFit="1" customWidth="1"/>
    <col min="269" max="269" width="17.5546875" style="5" bestFit="1" customWidth="1"/>
    <col min="270" max="270" width="12.44140625" style="5" bestFit="1" customWidth="1"/>
    <col min="271" max="271" width="13.44140625" style="5" bestFit="1" customWidth="1"/>
    <col min="272" max="505" width="9.109375" style="5"/>
    <col min="506" max="506" width="33.5546875" style="5" customWidth="1"/>
    <col min="507" max="507" width="16" style="5" customWidth="1"/>
    <col min="508" max="509" width="15" style="5" bestFit="1" customWidth="1"/>
    <col min="510" max="510" width="16.5546875" style="5" bestFit="1" customWidth="1"/>
    <col min="511" max="511" width="12.5546875" style="5" customWidth="1"/>
    <col min="512" max="512" width="17.5546875" style="5" bestFit="1" customWidth="1"/>
    <col min="513" max="514" width="18.109375" style="5" bestFit="1" customWidth="1"/>
    <col min="515" max="515" width="12.88671875" style="5" bestFit="1" customWidth="1"/>
    <col min="516" max="517" width="16.5546875" style="5" bestFit="1" customWidth="1"/>
    <col min="518" max="519" width="13.109375" style="5" bestFit="1" customWidth="1"/>
    <col min="520" max="520" width="15.5546875" style="5" bestFit="1" customWidth="1"/>
    <col min="521" max="521" width="13.5546875" style="5" bestFit="1" customWidth="1"/>
    <col min="522" max="524" width="12.44140625" style="5" bestFit="1" customWidth="1"/>
    <col min="525" max="525" width="17.5546875" style="5" bestFit="1" customWidth="1"/>
    <col min="526" max="526" width="12.44140625" style="5" bestFit="1" customWidth="1"/>
    <col min="527" max="527" width="13.44140625" style="5" bestFit="1" customWidth="1"/>
    <col min="528" max="761" width="9.109375" style="5"/>
    <col min="762" max="762" width="33.5546875" style="5" customWidth="1"/>
    <col min="763" max="763" width="16" style="5" customWidth="1"/>
    <col min="764" max="765" width="15" style="5" bestFit="1" customWidth="1"/>
    <col min="766" max="766" width="16.5546875" style="5" bestFit="1" customWidth="1"/>
    <col min="767" max="767" width="12.5546875" style="5" customWidth="1"/>
    <col min="768" max="768" width="17.5546875" style="5" bestFit="1" customWidth="1"/>
    <col min="769" max="770" width="18.109375" style="5" bestFit="1" customWidth="1"/>
    <col min="771" max="771" width="12.88671875" style="5" bestFit="1" customWidth="1"/>
    <col min="772" max="773" width="16.5546875" style="5" bestFit="1" customWidth="1"/>
    <col min="774" max="775" width="13.109375" style="5" bestFit="1" customWidth="1"/>
    <col min="776" max="776" width="15.5546875" style="5" bestFit="1" customWidth="1"/>
    <col min="777" max="777" width="13.5546875" style="5" bestFit="1" customWidth="1"/>
    <col min="778" max="780" width="12.44140625" style="5" bestFit="1" customWidth="1"/>
    <col min="781" max="781" width="17.5546875" style="5" bestFit="1" customWidth="1"/>
    <col min="782" max="782" width="12.44140625" style="5" bestFit="1" customWidth="1"/>
    <col min="783" max="783" width="13.44140625" style="5" bestFit="1" customWidth="1"/>
    <col min="784" max="1017" width="9.109375" style="5"/>
    <col min="1018" max="1018" width="33.5546875" style="5" customWidth="1"/>
    <col min="1019" max="1019" width="16" style="5" customWidth="1"/>
    <col min="1020" max="1021" width="15" style="5" bestFit="1" customWidth="1"/>
    <col min="1022" max="1022" width="16.5546875" style="5" bestFit="1" customWidth="1"/>
    <col min="1023" max="1023" width="12.5546875" style="5" customWidth="1"/>
    <col min="1024" max="1024" width="17.5546875" style="5" bestFit="1" customWidth="1"/>
    <col min="1025" max="1026" width="18.109375" style="5" bestFit="1" customWidth="1"/>
    <col min="1027" max="1027" width="12.88671875" style="5" bestFit="1" customWidth="1"/>
    <col min="1028" max="1029" width="16.5546875" style="5" bestFit="1" customWidth="1"/>
    <col min="1030" max="1031" width="13.109375" style="5" bestFit="1" customWidth="1"/>
    <col min="1032" max="1032" width="15.5546875" style="5" bestFit="1" customWidth="1"/>
    <col min="1033" max="1033" width="13.5546875" style="5" bestFit="1" customWidth="1"/>
    <col min="1034" max="1036" width="12.44140625" style="5" bestFit="1" customWidth="1"/>
    <col min="1037" max="1037" width="17.5546875" style="5" bestFit="1" customWidth="1"/>
    <col min="1038" max="1038" width="12.44140625" style="5" bestFit="1" customWidth="1"/>
    <col min="1039" max="1039" width="13.44140625" style="5" bestFit="1" customWidth="1"/>
    <col min="1040" max="1273" width="9.109375" style="5"/>
    <col min="1274" max="1274" width="33.5546875" style="5" customWidth="1"/>
    <col min="1275" max="1275" width="16" style="5" customWidth="1"/>
    <col min="1276" max="1277" width="15" style="5" bestFit="1" customWidth="1"/>
    <col min="1278" max="1278" width="16.5546875" style="5" bestFit="1" customWidth="1"/>
    <col min="1279" max="1279" width="12.5546875" style="5" customWidth="1"/>
    <col min="1280" max="1280" width="17.5546875" style="5" bestFit="1" customWidth="1"/>
    <col min="1281" max="1282" width="18.109375" style="5" bestFit="1" customWidth="1"/>
    <col min="1283" max="1283" width="12.88671875" style="5" bestFit="1" customWidth="1"/>
    <col min="1284" max="1285" width="16.5546875" style="5" bestFit="1" customWidth="1"/>
    <col min="1286" max="1287" width="13.109375" style="5" bestFit="1" customWidth="1"/>
    <col min="1288" max="1288" width="15.5546875" style="5" bestFit="1" customWidth="1"/>
    <col min="1289" max="1289" width="13.5546875" style="5" bestFit="1" customWidth="1"/>
    <col min="1290" max="1292" width="12.44140625" style="5" bestFit="1" customWidth="1"/>
    <col min="1293" max="1293" width="17.5546875" style="5" bestFit="1" customWidth="1"/>
    <col min="1294" max="1294" width="12.44140625" style="5" bestFit="1" customWidth="1"/>
    <col min="1295" max="1295" width="13.44140625" style="5" bestFit="1" customWidth="1"/>
    <col min="1296" max="1529" width="9.109375" style="5"/>
    <col min="1530" max="1530" width="33.5546875" style="5" customWidth="1"/>
    <col min="1531" max="1531" width="16" style="5" customWidth="1"/>
    <col min="1532" max="1533" width="15" style="5" bestFit="1" customWidth="1"/>
    <col min="1534" max="1534" width="16.5546875" style="5" bestFit="1" customWidth="1"/>
    <col min="1535" max="1535" width="12.5546875" style="5" customWidth="1"/>
    <col min="1536" max="1536" width="17.5546875" style="5" bestFit="1" customWidth="1"/>
    <col min="1537" max="1538" width="18.109375" style="5" bestFit="1" customWidth="1"/>
    <col min="1539" max="1539" width="12.88671875" style="5" bestFit="1" customWidth="1"/>
    <col min="1540" max="1541" width="16.5546875" style="5" bestFit="1" customWidth="1"/>
    <col min="1542" max="1543" width="13.109375" style="5" bestFit="1" customWidth="1"/>
    <col min="1544" max="1544" width="15.5546875" style="5" bestFit="1" customWidth="1"/>
    <col min="1545" max="1545" width="13.5546875" style="5" bestFit="1" customWidth="1"/>
    <col min="1546" max="1548" width="12.44140625" style="5" bestFit="1" customWidth="1"/>
    <col min="1549" max="1549" width="17.5546875" style="5" bestFit="1" customWidth="1"/>
    <col min="1550" max="1550" width="12.44140625" style="5" bestFit="1" customWidth="1"/>
    <col min="1551" max="1551" width="13.44140625" style="5" bestFit="1" customWidth="1"/>
    <col min="1552" max="1785" width="9.109375" style="5"/>
    <col min="1786" max="1786" width="33.5546875" style="5" customWidth="1"/>
    <col min="1787" max="1787" width="16" style="5" customWidth="1"/>
    <col min="1788" max="1789" width="15" style="5" bestFit="1" customWidth="1"/>
    <col min="1790" max="1790" width="16.5546875" style="5" bestFit="1" customWidth="1"/>
    <col min="1791" max="1791" width="12.5546875" style="5" customWidth="1"/>
    <col min="1792" max="1792" width="17.5546875" style="5" bestFit="1" customWidth="1"/>
    <col min="1793" max="1794" width="18.109375" style="5" bestFit="1" customWidth="1"/>
    <col min="1795" max="1795" width="12.88671875" style="5" bestFit="1" customWidth="1"/>
    <col min="1796" max="1797" width="16.5546875" style="5" bestFit="1" customWidth="1"/>
    <col min="1798" max="1799" width="13.109375" style="5" bestFit="1" customWidth="1"/>
    <col min="1800" max="1800" width="15.5546875" style="5" bestFit="1" customWidth="1"/>
    <col min="1801" max="1801" width="13.5546875" style="5" bestFit="1" customWidth="1"/>
    <col min="1802" max="1804" width="12.44140625" style="5" bestFit="1" customWidth="1"/>
    <col min="1805" max="1805" width="17.5546875" style="5" bestFit="1" customWidth="1"/>
    <col min="1806" max="1806" width="12.44140625" style="5" bestFit="1" customWidth="1"/>
    <col min="1807" max="1807" width="13.44140625" style="5" bestFit="1" customWidth="1"/>
    <col min="1808" max="2041" width="9.109375" style="5"/>
    <col min="2042" max="2042" width="33.5546875" style="5" customWidth="1"/>
    <col min="2043" max="2043" width="16" style="5" customWidth="1"/>
    <col min="2044" max="2045" width="15" style="5" bestFit="1" customWidth="1"/>
    <col min="2046" max="2046" width="16.5546875" style="5" bestFit="1" customWidth="1"/>
    <col min="2047" max="2047" width="12.5546875" style="5" customWidth="1"/>
    <col min="2048" max="2048" width="17.5546875" style="5" bestFit="1" customWidth="1"/>
    <col min="2049" max="2050" width="18.109375" style="5" bestFit="1" customWidth="1"/>
    <col min="2051" max="2051" width="12.88671875" style="5" bestFit="1" customWidth="1"/>
    <col min="2052" max="2053" width="16.5546875" style="5" bestFit="1" customWidth="1"/>
    <col min="2054" max="2055" width="13.109375" style="5" bestFit="1" customWidth="1"/>
    <col min="2056" max="2056" width="15.5546875" style="5" bestFit="1" customWidth="1"/>
    <col min="2057" max="2057" width="13.5546875" style="5" bestFit="1" customWidth="1"/>
    <col min="2058" max="2060" width="12.44140625" style="5" bestFit="1" customWidth="1"/>
    <col min="2061" max="2061" width="17.5546875" style="5" bestFit="1" customWidth="1"/>
    <col min="2062" max="2062" width="12.44140625" style="5" bestFit="1" customWidth="1"/>
    <col min="2063" max="2063" width="13.44140625" style="5" bestFit="1" customWidth="1"/>
    <col min="2064" max="2297" width="9.109375" style="5"/>
    <col min="2298" max="2298" width="33.5546875" style="5" customWidth="1"/>
    <col min="2299" max="2299" width="16" style="5" customWidth="1"/>
    <col min="2300" max="2301" width="15" style="5" bestFit="1" customWidth="1"/>
    <col min="2302" max="2302" width="16.5546875" style="5" bestFit="1" customWidth="1"/>
    <col min="2303" max="2303" width="12.5546875" style="5" customWidth="1"/>
    <col min="2304" max="2304" width="17.5546875" style="5" bestFit="1" customWidth="1"/>
    <col min="2305" max="2306" width="18.109375" style="5" bestFit="1" customWidth="1"/>
    <col min="2307" max="2307" width="12.88671875" style="5" bestFit="1" customWidth="1"/>
    <col min="2308" max="2309" width="16.5546875" style="5" bestFit="1" customWidth="1"/>
    <col min="2310" max="2311" width="13.109375" style="5" bestFit="1" customWidth="1"/>
    <col min="2312" max="2312" width="15.5546875" style="5" bestFit="1" customWidth="1"/>
    <col min="2313" max="2313" width="13.5546875" style="5" bestFit="1" customWidth="1"/>
    <col min="2314" max="2316" width="12.44140625" style="5" bestFit="1" customWidth="1"/>
    <col min="2317" max="2317" width="17.5546875" style="5" bestFit="1" customWidth="1"/>
    <col min="2318" max="2318" width="12.44140625" style="5" bestFit="1" customWidth="1"/>
    <col min="2319" max="2319" width="13.44140625" style="5" bestFit="1" customWidth="1"/>
    <col min="2320" max="2553" width="9.109375" style="5"/>
    <col min="2554" max="2554" width="33.5546875" style="5" customWidth="1"/>
    <col min="2555" max="2555" width="16" style="5" customWidth="1"/>
    <col min="2556" max="2557" width="15" style="5" bestFit="1" customWidth="1"/>
    <col min="2558" max="2558" width="16.5546875" style="5" bestFit="1" customWidth="1"/>
    <col min="2559" max="2559" width="12.5546875" style="5" customWidth="1"/>
    <col min="2560" max="2560" width="17.5546875" style="5" bestFit="1" customWidth="1"/>
    <col min="2561" max="2562" width="18.109375" style="5" bestFit="1" customWidth="1"/>
    <col min="2563" max="2563" width="12.88671875" style="5" bestFit="1" customWidth="1"/>
    <col min="2564" max="2565" width="16.5546875" style="5" bestFit="1" customWidth="1"/>
    <col min="2566" max="2567" width="13.109375" style="5" bestFit="1" customWidth="1"/>
    <col min="2568" max="2568" width="15.5546875" style="5" bestFit="1" customWidth="1"/>
    <col min="2569" max="2569" width="13.5546875" style="5" bestFit="1" customWidth="1"/>
    <col min="2570" max="2572" width="12.44140625" style="5" bestFit="1" customWidth="1"/>
    <col min="2573" max="2573" width="17.5546875" style="5" bestFit="1" customWidth="1"/>
    <col min="2574" max="2574" width="12.44140625" style="5" bestFit="1" customWidth="1"/>
    <col min="2575" max="2575" width="13.44140625" style="5" bestFit="1" customWidth="1"/>
    <col min="2576" max="2809" width="9.109375" style="5"/>
    <col min="2810" max="2810" width="33.5546875" style="5" customWidth="1"/>
    <col min="2811" max="2811" width="16" style="5" customWidth="1"/>
    <col min="2812" max="2813" width="15" style="5" bestFit="1" customWidth="1"/>
    <col min="2814" max="2814" width="16.5546875" style="5" bestFit="1" customWidth="1"/>
    <col min="2815" max="2815" width="12.5546875" style="5" customWidth="1"/>
    <col min="2816" max="2816" width="17.5546875" style="5" bestFit="1" customWidth="1"/>
    <col min="2817" max="2818" width="18.109375" style="5" bestFit="1" customWidth="1"/>
    <col min="2819" max="2819" width="12.88671875" style="5" bestFit="1" customWidth="1"/>
    <col min="2820" max="2821" width="16.5546875" style="5" bestFit="1" customWidth="1"/>
    <col min="2822" max="2823" width="13.109375" style="5" bestFit="1" customWidth="1"/>
    <col min="2824" max="2824" width="15.5546875" style="5" bestFit="1" customWidth="1"/>
    <col min="2825" max="2825" width="13.5546875" style="5" bestFit="1" customWidth="1"/>
    <col min="2826" max="2828" width="12.44140625" style="5" bestFit="1" customWidth="1"/>
    <col min="2829" max="2829" width="17.5546875" style="5" bestFit="1" customWidth="1"/>
    <col min="2830" max="2830" width="12.44140625" style="5" bestFit="1" customWidth="1"/>
    <col min="2831" max="2831" width="13.44140625" style="5" bestFit="1" customWidth="1"/>
    <col min="2832" max="3065" width="9.109375" style="5"/>
    <col min="3066" max="3066" width="33.5546875" style="5" customWidth="1"/>
    <col min="3067" max="3067" width="16" style="5" customWidth="1"/>
    <col min="3068" max="3069" width="15" style="5" bestFit="1" customWidth="1"/>
    <col min="3070" max="3070" width="16.5546875" style="5" bestFit="1" customWidth="1"/>
    <col min="3071" max="3071" width="12.5546875" style="5" customWidth="1"/>
    <col min="3072" max="3072" width="17.5546875" style="5" bestFit="1" customWidth="1"/>
    <col min="3073" max="3074" width="18.109375" style="5" bestFit="1" customWidth="1"/>
    <col min="3075" max="3075" width="12.88671875" style="5" bestFit="1" customWidth="1"/>
    <col min="3076" max="3077" width="16.5546875" style="5" bestFit="1" customWidth="1"/>
    <col min="3078" max="3079" width="13.109375" style="5" bestFit="1" customWidth="1"/>
    <col min="3080" max="3080" width="15.5546875" style="5" bestFit="1" customWidth="1"/>
    <col min="3081" max="3081" width="13.5546875" style="5" bestFit="1" customWidth="1"/>
    <col min="3082" max="3084" width="12.44140625" style="5" bestFit="1" customWidth="1"/>
    <col min="3085" max="3085" width="17.5546875" style="5" bestFit="1" customWidth="1"/>
    <col min="3086" max="3086" width="12.44140625" style="5" bestFit="1" customWidth="1"/>
    <col min="3087" max="3087" width="13.44140625" style="5" bestFit="1" customWidth="1"/>
    <col min="3088" max="3321" width="9.109375" style="5"/>
    <col min="3322" max="3322" width="33.5546875" style="5" customWidth="1"/>
    <col min="3323" max="3323" width="16" style="5" customWidth="1"/>
    <col min="3324" max="3325" width="15" style="5" bestFit="1" customWidth="1"/>
    <col min="3326" max="3326" width="16.5546875" style="5" bestFit="1" customWidth="1"/>
    <col min="3327" max="3327" width="12.5546875" style="5" customWidth="1"/>
    <col min="3328" max="3328" width="17.5546875" style="5" bestFit="1" customWidth="1"/>
    <col min="3329" max="3330" width="18.109375" style="5" bestFit="1" customWidth="1"/>
    <col min="3331" max="3331" width="12.88671875" style="5" bestFit="1" customWidth="1"/>
    <col min="3332" max="3333" width="16.5546875" style="5" bestFit="1" customWidth="1"/>
    <col min="3334" max="3335" width="13.109375" style="5" bestFit="1" customWidth="1"/>
    <col min="3336" max="3336" width="15.5546875" style="5" bestFit="1" customWidth="1"/>
    <col min="3337" max="3337" width="13.5546875" style="5" bestFit="1" customWidth="1"/>
    <col min="3338" max="3340" width="12.44140625" style="5" bestFit="1" customWidth="1"/>
    <col min="3341" max="3341" width="17.5546875" style="5" bestFit="1" customWidth="1"/>
    <col min="3342" max="3342" width="12.44140625" style="5" bestFit="1" customWidth="1"/>
    <col min="3343" max="3343" width="13.44140625" style="5" bestFit="1" customWidth="1"/>
    <col min="3344" max="3577" width="9.109375" style="5"/>
    <col min="3578" max="3578" width="33.5546875" style="5" customWidth="1"/>
    <col min="3579" max="3579" width="16" style="5" customWidth="1"/>
    <col min="3580" max="3581" width="15" style="5" bestFit="1" customWidth="1"/>
    <col min="3582" max="3582" width="16.5546875" style="5" bestFit="1" customWidth="1"/>
    <col min="3583" max="3583" width="12.5546875" style="5" customWidth="1"/>
    <col min="3584" max="3584" width="17.5546875" style="5" bestFit="1" customWidth="1"/>
    <col min="3585" max="3586" width="18.109375" style="5" bestFit="1" customWidth="1"/>
    <col min="3587" max="3587" width="12.88671875" style="5" bestFit="1" customWidth="1"/>
    <col min="3588" max="3589" width="16.5546875" style="5" bestFit="1" customWidth="1"/>
    <col min="3590" max="3591" width="13.109375" style="5" bestFit="1" customWidth="1"/>
    <col min="3592" max="3592" width="15.5546875" style="5" bestFit="1" customWidth="1"/>
    <col min="3593" max="3593" width="13.5546875" style="5" bestFit="1" customWidth="1"/>
    <col min="3594" max="3596" width="12.44140625" style="5" bestFit="1" customWidth="1"/>
    <col min="3597" max="3597" width="17.5546875" style="5" bestFit="1" customWidth="1"/>
    <col min="3598" max="3598" width="12.44140625" style="5" bestFit="1" customWidth="1"/>
    <col min="3599" max="3599" width="13.44140625" style="5" bestFit="1" customWidth="1"/>
    <col min="3600" max="3833" width="9.109375" style="5"/>
    <col min="3834" max="3834" width="33.5546875" style="5" customWidth="1"/>
    <col min="3835" max="3835" width="16" style="5" customWidth="1"/>
    <col min="3836" max="3837" width="15" style="5" bestFit="1" customWidth="1"/>
    <col min="3838" max="3838" width="16.5546875" style="5" bestFit="1" customWidth="1"/>
    <col min="3839" max="3839" width="12.5546875" style="5" customWidth="1"/>
    <col min="3840" max="3840" width="17.5546875" style="5" bestFit="1" customWidth="1"/>
    <col min="3841" max="3842" width="18.109375" style="5" bestFit="1" customWidth="1"/>
    <col min="3843" max="3843" width="12.88671875" style="5" bestFit="1" customWidth="1"/>
    <col min="3844" max="3845" width="16.5546875" style="5" bestFit="1" customWidth="1"/>
    <col min="3846" max="3847" width="13.109375" style="5" bestFit="1" customWidth="1"/>
    <col min="3848" max="3848" width="15.5546875" style="5" bestFit="1" customWidth="1"/>
    <col min="3849" max="3849" width="13.5546875" style="5" bestFit="1" customWidth="1"/>
    <col min="3850" max="3852" width="12.44140625" style="5" bestFit="1" customWidth="1"/>
    <col min="3853" max="3853" width="17.5546875" style="5" bestFit="1" customWidth="1"/>
    <col min="3854" max="3854" width="12.44140625" style="5" bestFit="1" customWidth="1"/>
    <col min="3855" max="3855" width="13.44140625" style="5" bestFit="1" customWidth="1"/>
    <col min="3856" max="4089" width="9.109375" style="5"/>
    <col min="4090" max="4090" width="33.5546875" style="5" customWidth="1"/>
    <col min="4091" max="4091" width="16" style="5" customWidth="1"/>
    <col min="4092" max="4093" width="15" style="5" bestFit="1" customWidth="1"/>
    <col min="4094" max="4094" width="16.5546875" style="5" bestFit="1" customWidth="1"/>
    <col min="4095" max="4095" width="12.5546875" style="5" customWidth="1"/>
    <col min="4096" max="4096" width="17.5546875" style="5" bestFit="1" customWidth="1"/>
    <col min="4097" max="4098" width="18.109375" style="5" bestFit="1" customWidth="1"/>
    <col min="4099" max="4099" width="12.88671875" style="5" bestFit="1" customWidth="1"/>
    <col min="4100" max="4101" width="16.5546875" style="5" bestFit="1" customWidth="1"/>
    <col min="4102" max="4103" width="13.109375" style="5" bestFit="1" customWidth="1"/>
    <col min="4104" max="4104" width="15.5546875" style="5" bestFit="1" customWidth="1"/>
    <col min="4105" max="4105" width="13.5546875" style="5" bestFit="1" customWidth="1"/>
    <col min="4106" max="4108" width="12.44140625" style="5" bestFit="1" customWidth="1"/>
    <col min="4109" max="4109" width="17.5546875" style="5" bestFit="1" customWidth="1"/>
    <col min="4110" max="4110" width="12.44140625" style="5" bestFit="1" customWidth="1"/>
    <col min="4111" max="4111" width="13.44140625" style="5" bestFit="1" customWidth="1"/>
    <col min="4112" max="4345" width="9.109375" style="5"/>
    <col min="4346" max="4346" width="33.5546875" style="5" customWidth="1"/>
    <col min="4347" max="4347" width="16" style="5" customWidth="1"/>
    <col min="4348" max="4349" width="15" style="5" bestFit="1" customWidth="1"/>
    <col min="4350" max="4350" width="16.5546875" style="5" bestFit="1" customWidth="1"/>
    <col min="4351" max="4351" width="12.5546875" style="5" customWidth="1"/>
    <col min="4352" max="4352" width="17.5546875" style="5" bestFit="1" customWidth="1"/>
    <col min="4353" max="4354" width="18.109375" style="5" bestFit="1" customWidth="1"/>
    <col min="4355" max="4355" width="12.88671875" style="5" bestFit="1" customWidth="1"/>
    <col min="4356" max="4357" width="16.5546875" style="5" bestFit="1" customWidth="1"/>
    <col min="4358" max="4359" width="13.109375" style="5" bestFit="1" customWidth="1"/>
    <col min="4360" max="4360" width="15.5546875" style="5" bestFit="1" customWidth="1"/>
    <col min="4361" max="4361" width="13.5546875" style="5" bestFit="1" customWidth="1"/>
    <col min="4362" max="4364" width="12.44140625" style="5" bestFit="1" customWidth="1"/>
    <col min="4365" max="4365" width="17.5546875" style="5" bestFit="1" customWidth="1"/>
    <col min="4366" max="4366" width="12.44140625" style="5" bestFit="1" customWidth="1"/>
    <col min="4367" max="4367" width="13.44140625" style="5" bestFit="1" customWidth="1"/>
    <col min="4368" max="4601" width="9.109375" style="5"/>
    <col min="4602" max="4602" width="33.5546875" style="5" customWidth="1"/>
    <col min="4603" max="4603" width="16" style="5" customWidth="1"/>
    <col min="4604" max="4605" width="15" style="5" bestFit="1" customWidth="1"/>
    <col min="4606" max="4606" width="16.5546875" style="5" bestFit="1" customWidth="1"/>
    <col min="4607" max="4607" width="12.5546875" style="5" customWidth="1"/>
    <col min="4608" max="4608" width="17.5546875" style="5" bestFit="1" customWidth="1"/>
    <col min="4609" max="4610" width="18.109375" style="5" bestFit="1" customWidth="1"/>
    <col min="4611" max="4611" width="12.88671875" style="5" bestFit="1" customWidth="1"/>
    <col min="4612" max="4613" width="16.5546875" style="5" bestFit="1" customWidth="1"/>
    <col min="4614" max="4615" width="13.109375" style="5" bestFit="1" customWidth="1"/>
    <col min="4616" max="4616" width="15.5546875" style="5" bestFit="1" customWidth="1"/>
    <col min="4617" max="4617" width="13.5546875" style="5" bestFit="1" customWidth="1"/>
    <col min="4618" max="4620" width="12.44140625" style="5" bestFit="1" customWidth="1"/>
    <col min="4621" max="4621" width="17.5546875" style="5" bestFit="1" customWidth="1"/>
    <col min="4622" max="4622" width="12.44140625" style="5" bestFit="1" customWidth="1"/>
    <col min="4623" max="4623" width="13.44140625" style="5" bestFit="1" customWidth="1"/>
    <col min="4624" max="4857" width="9.109375" style="5"/>
    <col min="4858" max="4858" width="33.5546875" style="5" customWidth="1"/>
    <col min="4859" max="4859" width="16" style="5" customWidth="1"/>
    <col min="4860" max="4861" width="15" style="5" bestFit="1" customWidth="1"/>
    <col min="4862" max="4862" width="16.5546875" style="5" bestFit="1" customWidth="1"/>
    <col min="4863" max="4863" width="12.5546875" style="5" customWidth="1"/>
    <col min="4864" max="4864" width="17.5546875" style="5" bestFit="1" customWidth="1"/>
    <col min="4865" max="4866" width="18.109375" style="5" bestFit="1" customWidth="1"/>
    <col min="4867" max="4867" width="12.88671875" style="5" bestFit="1" customWidth="1"/>
    <col min="4868" max="4869" width="16.5546875" style="5" bestFit="1" customWidth="1"/>
    <col min="4870" max="4871" width="13.109375" style="5" bestFit="1" customWidth="1"/>
    <col min="4872" max="4872" width="15.5546875" style="5" bestFit="1" customWidth="1"/>
    <col min="4873" max="4873" width="13.5546875" style="5" bestFit="1" customWidth="1"/>
    <col min="4874" max="4876" width="12.44140625" style="5" bestFit="1" customWidth="1"/>
    <col min="4877" max="4877" width="17.5546875" style="5" bestFit="1" customWidth="1"/>
    <col min="4878" max="4878" width="12.44140625" style="5" bestFit="1" customWidth="1"/>
    <col min="4879" max="4879" width="13.44140625" style="5" bestFit="1" customWidth="1"/>
    <col min="4880" max="5113" width="9.109375" style="5"/>
    <col min="5114" max="5114" width="33.5546875" style="5" customWidth="1"/>
    <col min="5115" max="5115" width="16" style="5" customWidth="1"/>
    <col min="5116" max="5117" width="15" style="5" bestFit="1" customWidth="1"/>
    <col min="5118" max="5118" width="16.5546875" style="5" bestFit="1" customWidth="1"/>
    <col min="5119" max="5119" width="12.5546875" style="5" customWidth="1"/>
    <col min="5120" max="5120" width="17.5546875" style="5" bestFit="1" customWidth="1"/>
    <col min="5121" max="5122" width="18.109375" style="5" bestFit="1" customWidth="1"/>
    <col min="5123" max="5123" width="12.88671875" style="5" bestFit="1" customWidth="1"/>
    <col min="5124" max="5125" width="16.5546875" style="5" bestFit="1" customWidth="1"/>
    <col min="5126" max="5127" width="13.109375" style="5" bestFit="1" customWidth="1"/>
    <col min="5128" max="5128" width="15.5546875" style="5" bestFit="1" customWidth="1"/>
    <col min="5129" max="5129" width="13.5546875" style="5" bestFit="1" customWidth="1"/>
    <col min="5130" max="5132" width="12.44140625" style="5" bestFit="1" customWidth="1"/>
    <col min="5133" max="5133" width="17.5546875" style="5" bestFit="1" customWidth="1"/>
    <col min="5134" max="5134" width="12.44140625" style="5" bestFit="1" customWidth="1"/>
    <col min="5135" max="5135" width="13.44140625" style="5" bestFit="1" customWidth="1"/>
    <col min="5136" max="5369" width="9.109375" style="5"/>
    <col min="5370" max="5370" width="33.5546875" style="5" customWidth="1"/>
    <col min="5371" max="5371" width="16" style="5" customWidth="1"/>
    <col min="5372" max="5373" width="15" style="5" bestFit="1" customWidth="1"/>
    <col min="5374" max="5374" width="16.5546875" style="5" bestFit="1" customWidth="1"/>
    <col min="5375" max="5375" width="12.5546875" style="5" customWidth="1"/>
    <col min="5376" max="5376" width="17.5546875" style="5" bestFit="1" customWidth="1"/>
    <col min="5377" max="5378" width="18.109375" style="5" bestFit="1" customWidth="1"/>
    <col min="5379" max="5379" width="12.88671875" style="5" bestFit="1" customWidth="1"/>
    <col min="5380" max="5381" width="16.5546875" style="5" bestFit="1" customWidth="1"/>
    <col min="5382" max="5383" width="13.109375" style="5" bestFit="1" customWidth="1"/>
    <col min="5384" max="5384" width="15.5546875" style="5" bestFit="1" customWidth="1"/>
    <col min="5385" max="5385" width="13.5546875" style="5" bestFit="1" customWidth="1"/>
    <col min="5386" max="5388" width="12.44140625" style="5" bestFit="1" customWidth="1"/>
    <col min="5389" max="5389" width="17.5546875" style="5" bestFit="1" customWidth="1"/>
    <col min="5390" max="5390" width="12.44140625" style="5" bestFit="1" customWidth="1"/>
    <col min="5391" max="5391" width="13.44140625" style="5" bestFit="1" customWidth="1"/>
    <col min="5392" max="5625" width="9.109375" style="5"/>
    <col min="5626" max="5626" width="33.5546875" style="5" customWidth="1"/>
    <col min="5627" max="5627" width="16" style="5" customWidth="1"/>
    <col min="5628" max="5629" width="15" style="5" bestFit="1" customWidth="1"/>
    <col min="5630" max="5630" width="16.5546875" style="5" bestFit="1" customWidth="1"/>
    <col min="5631" max="5631" width="12.5546875" style="5" customWidth="1"/>
    <col min="5632" max="5632" width="17.5546875" style="5" bestFit="1" customWidth="1"/>
    <col min="5633" max="5634" width="18.109375" style="5" bestFit="1" customWidth="1"/>
    <col min="5635" max="5635" width="12.88671875" style="5" bestFit="1" customWidth="1"/>
    <col min="5636" max="5637" width="16.5546875" style="5" bestFit="1" customWidth="1"/>
    <col min="5638" max="5639" width="13.109375" style="5" bestFit="1" customWidth="1"/>
    <col min="5640" max="5640" width="15.5546875" style="5" bestFit="1" customWidth="1"/>
    <col min="5641" max="5641" width="13.5546875" style="5" bestFit="1" customWidth="1"/>
    <col min="5642" max="5644" width="12.44140625" style="5" bestFit="1" customWidth="1"/>
    <col min="5645" max="5645" width="17.5546875" style="5" bestFit="1" customWidth="1"/>
    <col min="5646" max="5646" width="12.44140625" style="5" bestFit="1" customWidth="1"/>
    <col min="5647" max="5647" width="13.44140625" style="5" bestFit="1" customWidth="1"/>
    <col min="5648" max="5881" width="9.109375" style="5"/>
    <col min="5882" max="5882" width="33.5546875" style="5" customWidth="1"/>
    <col min="5883" max="5883" width="16" style="5" customWidth="1"/>
    <col min="5884" max="5885" width="15" style="5" bestFit="1" customWidth="1"/>
    <col min="5886" max="5886" width="16.5546875" style="5" bestFit="1" customWidth="1"/>
    <col min="5887" max="5887" width="12.5546875" style="5" customWidth="1"/>
    <col min="5888" max="5888" width="17.5546875" style="5" bestFit="1" customWidth="1"/>
    <col min="5889" max="5890" width="18.109375" style="5" bestFit="1" customWidth="1"/>
    <col min="5891" max="5891" width="12.88671875" style="5" bestFit="1" customWidth="1"/>
    <col min="5892" max="5893" width="16.5546875" style="5" bestFit="1" customWidth="1"/>
    <col min="5894" max="5895" width="13.109375" style="5" bestFit="1" customWidth="1"/>
    <col min="5896" max="5896" width="15.5546875" style="5" bestFit="1" customWidth="1"/>
    <col min="5897" max="5897" width="13.5546875" style="5" bestFit="1" customWidth="1"/>
    <col min="5898" max="5900" width="12.44140625" style="5" bestFit="1" customWidth="1"/>
    <col min="5901" max="5901" width="17.5546875" style="5" bestFit="1" customWidth="1"/>
    <col min="5902" max="5902" width="12.44140625" style="5" bestFit="1" customWidth="1"/>
    <col min="5903" max="5903" width="13.44140625" style="5" bestFit="1" customWidth="1"/>
    <col min="5904" max="6137" width="9.109375" style="5"/>
    <col min="6138" max="6138" width="33.5546875" style="5" customWidth="1"/>
    <col min="6139" max="6139" width="16" style="5" customWidth="1"/>
    <col min="6140" max="6141" width="15" style="5" bestFit="1" customWidth="1"/>
    <col min="6142" max="6142" width="16.5546875" style="5" bestFit="1" customWidth="1"/>
    <col min="6143" max="6143" width="12.5546875" style="5" customWidth="1"/>
    <col min="6144" max="6144" width="17.5546875" style="5" bestFit="1" customWidth="1"/>
    <col min="6145" max="6146" width="18.109375" style="5" bestFit="1" customWidth="1"/>
    <col min="6147" max="6147" width="12.88671875" style="5" bestFit="1" customWidth="1"/>
    <col min="6148" max="6149" width="16.5546875" style="5" bestFit="1" customWidth="1"/>
    <col min="6150" max="6151" width="13.109375" style="5" bestFit="1" customWidth="1"/>
    <col min="6152" max="6152" width="15.5546875" style="5" bestFit="1" customWidth="1"/>
    <col min="6153" max="6153" width="13.5546875" style="5" bestFit="1" customWidth="1"/>
    <col min="6154" max="6156" width="12.44140625" style="5" bestFit="1" customWidth="1"/>
    <col min="6157" max="6157" width="17.5546875" style="5" bestFit="1" customWidth="1"/>
    <col min="6158" max="6158" width="12.44140625" style="5" bestFit="1" customWidth="1"/>
    <col min="6159" max="6159" width="13.44140625" style="5" bestFit="1" customWidth="1"/>
    <col min="6160" max="6393" width="9.109375" style="5"/>
    <col min="6394" max="6394" width="33.5546875" style="5" customWidth="1"/>
    <col min="6395" max="6395" width="16" style="5" customWidth="1"/>
    <col min="6396" max="6397" width="15" style="5" bestFit="1" customWidth="1"/>
    <col min="6398" max="6398" width="16.5546875" style="5" bestFit="1" customWidth="1"/>
    <col min="6399" max="6399" width="12.5546875" style="5" customWidth="1"/>
    <col min="6400" max="6400" width="17.5546875" style="5" bestFit="1" customWidth="1"/>
    <col min="6401" max="6402" width="18.109375" style="5" bestFit="1" customWidth="1"/>
    <col min="6403" max="6403" width="12.88671875" style="5" bestFit="1" customWidth="1"/>
    <col min="6404" max="6405" width="16.5546875" style="5" bestFit="1" customWidth="1"/>
    <col min="6406" max="6407" width="13.109375" style="5" bestFit="1" customWidth="1"/>
    <col min="6408" max="6408" width="15.5546875" style="5" bestFit="1" customWidth="1"/>
    <col min="6409" max="6409" width="13.5546875" style="5" bestFit="1" customWidth="1"/>
    <col min="6410" max="6412" width="12.44140625" style="5" bestFit="1" customWidth="1"/>
    <col min="6413" max="6413" width="17.5546875" style="5" bestFit="1" customWidth="1"/>
    <col min="6414" max="6414" width="12.44140625" style="5" bestFit="1" customWidth="1"/>
    <col min="6415" max="6415" width="13.44140625" style="5" bestFit="1" customWidth="1"/>
    <col min="6416" max="6649" width="9.109375" style="5"/>
    <col min="6650" max="6650" width="33.5546875" style="5" customWidth="1"/>
    <col min="6651" max="6651" width="16" style="5" customWidth="1"/>
    <col min="6652" max="6653" width="15" style="5" bestFit="1" customWidth="1"/>
    <col min="6654" max="6654" width="16.5546875" style="5" bestFit="1" customWidth="1"/>
    <col min="6655" max="6655" width="12.5546875" style="5" customWidth="1"/>
    <col min="6656" max="6656" width="17.5546875" style="5" bestFit="1" customWidth="1"/>
    <col min="6657" max="6658" width="18.109375" style="5" bestFit="1" customWidth="1"/>
    <col min="6659" max="6659" width="12.88671875" style="5" bestFit="1" customWidth="1"/>
    <col min="6660" max="6661" width="16.5546875" style="5" bestFit="1" customWidth="1"/>
    <col min="6662" max="6663" width="13.109375" style="5" bestFit="1" customWidth="1"/>
    <col min="6664" max="6664" width="15.5546875" style="5" bestFit="1" customWidth="1"/>
    <col min="6665" max="6665" width="13.5546875" style="5" bestFit="1" customWidth="1"/>
    <col min="6666" max="6668" width="12.44140625" style="5" bestFit="1" customWidth="1"/>
    <col min="6669" max="6669" width="17.5546875" style="5" bestFit="1" customWidth="1"/>
    <col min="6670" max="6670" width="12.44140625" style="5" bestFit="1" customWidth="1"/>
    <col min="6671" max="6671" width="13.44140625" style="5" bestFit="1" customWidth="1"/>
    <col min="6672" max="6905" width="9.109375" style="5"/>
    <col min="6906" max="6906" width="33.5546875" style="5" customWidth="1"/>
    <col min="6907" max="6907" width="16" style="5" customWidth="1"/>
    <col min="6908" max="6909" width="15" style="5" bestFit="1" customWidth="1"/>
    <col min="6910" max="6910" width="16.5546875" style="5" bestFit="1" customWidth="1"/>
    <col min="6911" max="6911" width="12.5546875" style="5" customWidth="1"/>
    <col min="6912" max="6912" width="17.5546875" style="5" bestFit="1" customWidth="1"/>
    <col min="6913" max="6914" width="18.109375" style="5" bestFit="1" customWidth="1"/>
    <col min="6915" max="6915" width="12.88671875" style="5" bestFit="1" customWidth="1"/>
    <col min="6916" max="6917" width="16.5546875" style="5" bestFit="1" customWidth="1"/>
    <col min="6918" max="6919" width="13.109375" style="5" bestFit="1" customWidth="1"/>
    <col min="6920" max="6920" width="15.5546875" style="5" bestFit="1" customWidth="1"/>
    <col min="6921" max="6921" width="13.5546875" style="5" bestFit="1" customWidth="1"/>
    <col min="6922" max="6924" width="12.44140625" style="5" bestFit="1" customWidth="1"/>
    <col min="6925" max="6925" width="17.5546875" style="5" bestFit="1" customWidth="1"/>
    <col min="6926" max="6926" width="12.44140625" style="5" bestFit="1" customWidth="1"/>
    <col min="6927" max="6927" width="13.44140625" style="5" bestFit="1" customWidth="1"/>
    <col min="6928" max="7161" width="9.109375" style="5"/>
    <col min="7162" max="7162" width="33.5546875" style="5" customWidth="1"/>
    <col min="7163" max="7163" width="16" style="5" customWidth="1"/>
    <col min="7164" max="7165" width="15" style="5" bestFit="1" customWidth="1"/>
    <col min="7166" max="7166" width="16.5546875" style="5" bestFit="1" customWidth="1"/>
    <col min="7167" max="7167" width="12.5546875" style="5" customWidth="1"/>
    <col min="7168" max="7168" width="17.5546875" style="5" bestFit="1" customWidth="1"/>
    <col min="7169" max="7170" width="18.109375" style="5" bestFit="1" customWidth="1"/>
    <col min="7171" max="7171" width="12.88671875" style="5" bestFit="1" customWidth="1"/>
    <col min="7172" max="7173" width="16.5546875" style="5" bestFit="1" customWidth="1"/>
    <col min="7174" max="7175" width="13.109375" style="5" bestFit="1" customWidth="1"/>
    <col min="7176" max="7176" width="15.5546875" style="5" bestFit="1" customWidth="1"/>
    <col min="7177" max="7177" width="13.5546875" style="5" bestFit="1" customWidth="1"/>
    <col min="7178" max="7180" width="12.44140625" style="5" bestFit="1" customWidth="1"/>
    <col min="7181" max="7181" width="17.5546875" style="5" bestFit="1" customWidth="1"/>
    <col min="7182" max="7182" width="12.44140625" style="5" bestFit="1" customWidth="1"/>
    <col min="7183" max="7183" width="13.44140625" style="5" bestFit="1" customWidth="1"/>
    <col min="7184" max="7417" width="9.109375" style="5"/>
    <col min="7418" max="7418" width="33.5546875" style="5" customWidth="1"/>
    <col min="7419" max="7419" width="16" style="5" customWidth="1"/>
    <col min="7420" max="7421" width="15" style="5" bestFit="1" customWidth="1"/>
    <col min="7422" max="7422" width="16.5546875" style="5" bestFit="1" customWidth="1"/>
    <col min="7423" max="7423" width="12.5546875" style="5" customWidth="1"/>
    <col min="7424" max="7424" width="17.5546875" style="5" bestFit="1" customWidth="1"/>
    <col min="7425" max="7426" width="18.109375" style="5" bestFit="1" customWidth="1"/>
    <col min="7427" max="7427" width="12.88671875" style="5" bestFit="1" customWidth="1"/>
    <col min="7428" max="7429" width="16.5546875" style="5" bestFit="1" customWidth="1"/>
    <col min="7430" max="7431" width="13.109375" style="5" bestFit="1" customWidth="1"/>
    <col min="7432" max="7432" width="15.5546875" style="5" bestFit="1" customWidth="1"/>
    <col min="7433" max="7433" width="13.5546875" style="5" bestFit="1" customWidth="1"/>
    <col min="7434" max="7436" width="12.44140625" style="5" bestFit="1" customWidth="1"/>
    <col min="7437" max="7437" width="17.5546875" style="5" bestFit="1" customWidth="1"/>
    <col min="7438" max="7438" width="12.44140625" style="5" bestFit="1" customWidth="1"/>
    <col min="7439" max="7439" width="13.44140625" style="5" bestFit="1" customWidth="1"/>
    <col min="7440" max="7673" width="9.109375" style="5"/>
    <col min="7674" max="7674" width="33.5546875" style="5" customWidth="1"/>
    <col min="7675" max="7675" width="16" style="5" customWidth="1"/>
    <col min="7676" max="7677" width="15" style="5" bestFit="1" customWidth="1"/>
    <col min="7678" max="7678" width="16.5546875" style="5" bestFit="1" customWidth="1"/>
    <col min="7679" max="7679" width="12.5546875" style="5" customWidth="1"/>
    <col min="7680" max="7680" width="17.5546875" style="5" bestFit="1" customWidth="1"/>
    <col min="7681" max="7682" width="18.109375" style="5" bestFit="1" customWidth="1"/>
    <col min="7683" max="7683" width="12.88671875" style="5" bestFit="1" customWidth="1"/>
    <col min="7684" max="7685" width="16.5546875" style="5" bestFit="1" customWidth="1"/>
    <col min="7686" max="7687" width="13.109375" style="5" bestFit="1" customWidth="1"/>
    <col min="7688" max="7688" width="15.5546875" style="5" bestFit="1" customWidth="1"/>
    <col min="7689" max="7689" width="13.5546875" style="5" bestFit="1" customWidth="1"/>
    <col min="7690" max="7692" width="12.44140625" style="5" bestFit="1" customWidth="1"/>
    <col min="7693" max="7693" width="17.5546875" style="5" bestFit="1" customWidth="1"/>
    <col min="7694" max="7694" width="12.44140625" style="5" bestFit="1" customWidth="1"/>
    <col min="7695" max="7695" width="13.44140625" style="5" bestFit="1" customWidth="1"/>
    <col min="7696" max="7929" width="9.109375" style="5"/>
    <col min="7930" max="7930" width="33.5546875" style="5" customWidth="1"/>
    <col min="7931" max="7931" width="16" style="5" customWidth="1"/>
    <col min="7932" max="7933" width="15" style="5" bestFit="1" customWidth="1"/>
    <col min="7934" max="7934" width="16.5546875" style="5" bestFit="1" customWidth="1"/>
    <col min="7935" max="7935" width="12.5546875" style="5" customWidth="1"/>
    <col min="7936" max="7936" width="17.5546875" style="5" bestFit="1" customWidth="1"/>
    <col min="7937" max="7938" width="18.109375" style="5" bestFit="1" customWidth="1"/>
    <col min="7939" max="7939" width="12.88671875" style="5" bestFit="1" customWidth="1"/>
    <col min="7940" max="7941" width="16.5546875" style="5" bestFit="1" customWidth="1"/>
    <col min="7942" max="7943" width="13.109375" style="5" bestFit="1" customWidth="1"/>
    <col min="7944" max="7944" width="15.5546875" style="5" bestFit="1" customWidth="1"/>
    <col min="7945" max="7945" width="13.5546875" style="5" bestFit="1" customWidth="1"/>
    <col min="7946" max="7948" width="12.44140625" style="5" bestFit="1" customWidth="1"/>
    <col min="7949" max="7949" width="17.5546875" style="5" bestFit="1" customWidth="1"/>
    <col min="7950" max="7950" width="12.44140625" style="5" bestFit="1" customWidth="1"/>
    <col min="7951" max="7951" width="13.44140625" style="5" bestFit="1" customWidth="1"/>
    <col min="7952" max="8185" width="9.109375" style="5"/>
    <col min="8186" max="8186" width="33.5546875" style="5" customWidth="1"/>
    <col min="8187" max="8187" width="16" style="5" customWidth="1"/>
    <col min="8188" max="8189" width="15" style="5" bestFit="1" customWidth="1"/>
    <col min="8190" max="8190" width="16.5546875" style="5" bestFit="1" customWidth="1"/>
    <col min="8191" max="8191" width="12.5546875" style="5" customWidth="1"/>
    <col min="8192" max="8192" width="17.5546875" style="5" bestFit="1" customWidth="1"/>
    <col min="8193" max="8194" width="18.109375" style="5" bestFit="1" customWidth="1"/>
    <col min="8195" max="8195" width="12.88671875" style="5" bestFit="1" customWidth="1"/>
    <col min="8196" max="8197" width="16.5546875" style="5" bestFit="1" customWidth="1"/>
    <col min="8198" max="8199" width="13.109375" style="5" bestFit="1" customWidth="1"/>
    <col min="8200" max="8200" width="15.5546875" style="5" bestFit="1" customWidth="1"/>
    <col min="8201" max="8201" width="13.5546875" style="5" bestFit="1" customWidth="1"/>
    <col min="8202" max="8204" width="12.44140625" style="5" bestFit="1" customWidth="1"/>
    <col min="8205" max="8205" width="17.5546875" style="5" bestFit="1" customWidth="1"/>
    <col min="8206" max="8206" width="12.44140625" style="5" bestFit="1" customWidth="1"/>
    <col min="8207" max="8207" width="13.44140625" style="5" bestFit="1" customWidth="1"/>
    <col min="8208" max="8441" width="9.109375" style="5"/>
    <col min="8442" max="8442" width="33.5546875" style="5" customWidth="1"/>
    <col min="8443" max="8443" width="16" style="5" customWidth="1"/>
    <col min="8444" max="8445" width="15" style="5" bestFit="1" customWidth="1"/>
    <col min="8446" max="8446" width="16.5546875" style="5" bestFit="1" customWidth="1"/>
    <col min="8447" max="8447" width="12.5546875" style="5" customWidth="1"/>
    <col min="8448" max="8448" width="17.5546875" style="5" bestFit="1" customWidth="1"/>
    <col min="8449" max="8450" width="18.109375" style="5" bestFit="1" customWidth="1"/>
    <col min="8451" max="8451" width="12.88671875" style="5" bestFit="1" customWidth="1"/>
    <col min="8452" max="8453" width="16.5546875" style="5" bestFit="1" customWidth="1"/>
    <col min="8454" max="8455" width="13.109375" style="5" bestFit="1" customWidth="1"/>
    <col min="8456" max="8456" width="15.5546875" style="5" bestFit="1" customWidth="1"/>
    <col min="8457" max="8457" width="13.5546875" style="5" bestFit="1" customWidth="1"/>
    <col min="8458" max="8460" width="12.44140625" style="5" bestFit="1" customWidth="1"/>
    <col min="8461" max="8461" width="17.5546875" style="5" bestFit="1" customWidth="1"/>
    <col min="8462" max="8462" width="12.44140625" style="5" bestFit="1" customWidth="1"/>
    <col min="8463" max="8463" width="13.44140625" style="5" bestFit="1" customWidth="1"/>
    <col min="8464" max="8697" width="9.109375" style="5"/>
    <col min="8698" max="8698" width="33.5546875" style="5" customWidth="1"/>
    <col min="8699" max="8699" width="16" style="5" customWidth="1"/>
    <col min="8700" max="8701" width="15" style="5" bestFit="1" customWidth="1"/>
    <col min="8702" max="8702" width="16.5546875" style="5" bestFit="1" customWidth="1"/>
    <col min="8703" max="8703" width="12.5546875" style="5" customWidth="1"/>
    <col min="8704" max="8704" width="17.5546875" style="5" bestFit="1" customWidth="1"/>
    <col min="8705" max="8706" width="18.109375" style="5" bestFit="1" customWidth="1"/>
    <col min="8707" max="8707" width="12.88671875" style="5" bestFit="1" customWidth="1"/>
    <col min="8708" max="8709" width="16.5546875" style="5" bestFit="1" customWidth="1"/>
    <col min="8710" max="8711" width="13.109375" style="5" bestFit="1" customWidth="1"/>
    <col min="8712" max="8712" width="15.5546875" style="5" bestFit="1" customWidth="1"/>
    <col min="8713" max="8713" width="13.5546875" style="5" bestFit="1" customWidth="1"/>
    <col min="8714" max="8716" width="12.44140625" style="5" bestFit="1" customWidth="1"/>
    <col min="8717" max="8717" width="17.5546875" style="5" bestFit="1" customWidth="1"/>
    <col min="8718" max="8718" width="12.44140625" style="5" bestFit="1" customWidth="1"/>
    <col min="8719" max="8719" width="13.44140625" style="5" bestFit="1" customWidth="1"/>
    <col min="8720" max="8953" width="9.109375" style="5"/>
    <col min="8954" max="8954" width="33.5546875" style="5" customWidth="1"/>
    <col min="8955" max="8955" width="16" style="5" customWidth="1"/>
    <col min="8956" max="8957" width="15" style="5" bestFit="1" customWidth="1"/>
    <col min="8958" max="8958" width="16.5546875" style="5" bestFit="1" customWidth="1"/>
    <col min="8959" max="8959" width="12.5546875" style="5" customWidth="1"/>
    <col min="8960" max="8960" width="17.5546875" style="5" bestFit="1" customWidth="1"/>
    <col min="8961" max="8962" width="18.109375" style="5" bestFit="1" customWidth="1"/>
    <col min="8963" max="8963" width="12.88671875" style="5" bestFit="1" customWidth="1"/>
    <col min="8964" max="8965" width="16.5546875" style="5" bestFit="1" customWidth="1"/>
    <col min="8966" max="8967" width="13.109375" style="5" bestFit="1" customWidth="1"/>
    <col min="8968" max="8968" width="15.5546875" style="5" bestFit="1" customWidth="1"/>
    <col min="8969" max="8969" width="13.5546875" style="5" bestFit="1" customWidth="1"/>
    <col min="8970" max="8972" width="12.44140625" style="5" bestFit="1" customWidth="1"/>
    <col min="8973" max="8973" width="17.5546875" style="5" bestFit="1" customWidth="1"/>
    <col min="8974" max="8974" width="12.44140625" style="5" bestFit="1" customWidth="1"/>
    <col min="8975" max="8975" width="13.44140625" style="5" bestFit="1" customWidth="1"/>
    <col min="8976" max="9209" width="9.109375" style="5"/>
    <col min="9210" max="9210" width="33.5546875" style="5" customWidth="1"/>
    <col min="9211" max="9211" width="16" style="5" customWidth="1"/>
    <col min="9212" max="9213" width="15" style="5" bestFit="1" customWidth="1"/>
    <col min="9214" max="9214" width="16.5546875" style="5" bestFit="1" customWidth="1"/>
    <col min="9215" max="9215" width="12.5546875" style="5" customWidth="1"/>
    <col min="9216" max="9216" width="17.5546875" style="5" bestFit="1" customWidth="1"/>
    <col min="9217" max="9218" width="18.109375" style="5" bestFit="1" customWidth="1"/>
    <col min="9219" max="9219" width="12.88671875" style="5" bestFit="1" customWidth="1"/>
    <col min="9220" max="9221" width="16.5546875" style="5" bestFit="1" customWidth="1"/>
    <col min="9222" max="9223" width="13.109375" style="5" bestFit="1" customWidth="1"/>
    <col min="9224" max="9224" width="15.5546875" style="5" bestFit="1" customWidth="1"/>
    <col min="9225" max="9225" width="13.5546875" style="5" bestFit="1" customWidth="1"/>
    <col min="9226" max="9228" width="12.44140625" style="5" bestFit="1" customWidth="1"/>
    <col min="9229" max="9229" width="17.5546875" style="5" bestFit="1" customWidth="1"/>
    <col min="9230" max="9230" width="12.44140625" style="5" bestFit="1" customWidth="1"/>
    <col min="9231" max="9231" width="13.44140625" style="5" bestFit="1" customWidth="1"/>
    <col min="9232" max="9465" width="9.109375" style="5"/>
    <col min="9466" max="9466" width="33.5546875" style="5" customWidth="1"/>
    <col min="9467" max="9467" width="16" style="5" customWidth="1"/>
    <col min="9468" max="9469" width="15" style="5" bestFit="1" customWidth="1"/>
    <col min="9470" max="9470" width="16.5546875" style="5" bestFit="1" customWidth="1"/>
    <col min="9471" max="9471" width="12.5546875" style="5" customWidth="1"/>
    <col min="9472" max="9472" width="17.5546875" style="5" bestFit="1" customWidth="1"/>
    <col min="9473" max="9474" width="18.109375" style="5" bestFit="1" customWidth="1"/>
    <col min="9475" max="9475" width="12.88671875" style="5" bestFit="1" customWidth="1"/>
    <col min="9476" max="9477" width="16.5546875" style="5" bestFit="1" customWidth="1"/>
    <col min="9478" max="9479" width="13.109375" style="5" bestFit="1" customWidth="1"/>
    <col min="9480" max="9480" width="15.5546875" style="5" bestFit="1" customWidth="1"/>
    <col min="9481" max="9481" width="13.5546875" style="5" bestFit="1" customWidth="1"/>
    <col min="9482" max="9484" width="12.44140625" style="5" bestFit="1" customWidth="1"/>
    <col min="9485" max="9485" width="17.5546875" style="5" bestFit="1" customWidth="1"/>
    <col min="9486" max="9486" width="12.44140625" style="5" bestFit="1" customWidth="1"/>
    <col min="9487" max="9487" width="13.44140625" style="5" bestFit="1" customWidth="1"/>
    <col min="9488" max="9721" width="9.109375" style="5"/>
    <col min="9722" max="9722" width="33.5546875" style="5" customWidth="1"/>
    <col min="9723" max="9723" width="16" style="5" customWidth="1"/>
    <col min="9724" max="9725" width="15" style="5" bestFit="1" customWidth="1"/>
    <col min="9726" max="9726" width="16.5546875" style="5" bestFit="1" customWidth="1"/>
    <col min="9727" max="9727" width="12.5546875" style="5" customWidth="1"/>
    <col min="9728" max="9728" width="17.5546875" style="5" bestFit="1" customWidth="1"/>
    <col min="9729" max="9730" width="18.109375" style="5" bestFit="1" customWidth="1"/>
    <col min="9731" max="9731" width="12.88671875" style="5" bestFit="1" customWidth="1"/>
    <col min="9732" max="9733" width="16.5546875" style="5" bestFit="1" customWidth="1"/>
    <col min="9734" max="9735" width="13.109375" style="5" bestFit="1" customWidth="1"/>
    <col min="9736" max="9736" width="15.5546875" style="5" bestFit="1" customWidth="1"/>
    <col min="9737" max="9737" width="13.5546875" style="5" bestFit="1" customWidth="1"/>
    <col min="9738" max="9740" width="12.44140625" style="5" bestFit="1" customWidth="1"/>
    <col min="9741" max="9741" width="17.5546875" style="5" bestFit="1" customWidth="1"/>
    <col min="9742" max="9742" width="12.44140625" style="5" bestFit="1" customWidth="1"/>
    <col min="9743" max="9743" width="13.44140625" style="5" bestFit="1" customWidth="1"/>
    <col min="9744" max="9977" width="9.109375" style="5"/>
    <col min="9978" max="9978" width="33.5546875" style="5" customWidth="1"/>
    <col min="9979" max="9979" width="16" style="5" customWidth="1"/>
    <col min="9980" max="9981" width="15" style="5" bestFit="1" customWidth="1"/>
    <col min="9982" max="9982" width="16.5546875" style="5" bestFit="1" customWidth="1"/>
    <col min="9983" max="9983" width="12.5546875" style="5" customWidth="1"/>
    <col min="9984" max="9984" width="17.5546875" style="5" bestFit="1" customWidth="1"/>
    <col min="9985" max="9986" width="18.109375" style="5" bestFit="1" customWidth="1"/>
    <col min="9987" max="9987" width="12.88671875" style="5" bestFit="1" customWidth="1"/>
    <col min="9988" max="9989" width="16.5546875" style="5" bestFit="1" customWidth="1"/>
    <col min="9990" max="9991" width="13.109375" style="5" bestFit="1" customWidth="1"/>
    <col min="9992" max="9992" width="15.5546875" style="5" bestFit="1" customWidth="1"/>
    <col min="9993" max="9993" width="13.5546875" style="5" bestFit="1" customWidth="1"/>
    <col min="9994" max="9996" width="12.44140625" style="5" bestFit="1" customWidth="1"/>
    <col min="9997" max="9997" width="17.5546875" style="5" bestFit="1" customWidth="1"/>
    <col min="9998" max="9998" width="12.44140625" style="5" bestFit="1" customWidth="1"/>
    <col min="9999" max="9999" width="13.44140625" style="5" bestFit="1" customWidth="1"/>
    <col min="10000" max="10233" width="9.109375" style="5"/>
    <col min="10234" max="10234" width="33.5546875" style="5" customWidth="1"/>
    <col min="10235" max="10235" width="16" style="5" customWidth="1"/>
    <col min="10236" max="10237" width="15" style="5" bestFit="1" customWidth="1"/>
    <col min="10238" max="10238" width="16.5546875" style="5" bestFit="1" customWidth="1"/>
    <col min="10239" max="10239" width="12.5546875" style="5" customWidth="1"/>
    <col min="10240" max="10240" width="17.5546875" style="5" bestFit="1" customWidth="1"/>
    <col min="10241" max="10242" width="18.109375" style="5" bestFit="1" customWidth="1"/>
    <col min="10243" max="10243" width="12.88671875" style="5" bestFit="1" customWidth="1"/>
    <col min="10244" max="10245" width="16.5546875" style="5" bestFit="1" customWidth="1"/>
    <col min="10246" max="10247" width="13.109375" style="5" bestFit="1" customWidth="1"/>
    <col min="10248" max="10248" width="15.5546875" style="5" bestFit="1" customWidth="1"/>
    <col min="10249" max="10249" width="13.5546875" style="5" bestFit="1" customWidth="1"/>
    <col min="10250" max="10252" width="12.44140625" style="5" bestFit="1" customWidth="1"/>
    <col min="10253" max="10253" width="17.5546875" style="5" bestFit="1" customWidth="1"/>
    <col min="10254" max="10254" width="12.44140625" style="5" bestFit="1" customWidth="1"/>
    <col min="10255" max="10255" width="13.44140625" style="5" bestFit="1" customWidth="1"/>
    <col min="10256" max="10489" width="9.109375" style="5"/>
    <col min="10490" max="10490" width="33.5546875" style="5" customWidth="1"/>
    <col min="10491" max="10491" width="16" style="5" customWidth="1"/>
    <col min="10492" max="10493" width="15" style="5" bestFit="1" customWidth="1"/>
    <col min="10494" max="10494" width="16.5546875" style="5" bestFit="1" customWidth="1"/>
    <col min="10495" max="10495" width="12.5546875" style="5" customWidth="1"/>
    <col min="10496" max="10496" width="17.5546875" style="5" bestFit="1" customWidth="1"/>
    <col min="10497" max="10498" width="18.109375" style="5" bestFit="1" customWidth="1"/>
    <col min="10499" max="10499" width="12.88671875" style="5" bestFit="1" customWidth="1"/>
    <col min="10500" max="10501" width="16.5546875" style="5" bestFit="1" customWidth="1"/>
    <col min="10502" max="10503" width="13.109375" style="5" bestFit="1" customWidth="1"/>
    <col min="10504" max="10504" width="15.5546875" style="5" bestFit="1" customWidth="1"/>
    <col min="10505" max="10505" width="13.5546875" style="5" bestFit="1" customWidth="1"/>
    <col min="10506" max="10508" width="12.44140625" style="5" bestFit="1" customWidth="1"/>
    <col min="10509" max="10509" width="17.5546875" style="5" bestFit="1" customWidth="1"/>
    <col min="10510" max="10510" width="12.44140625" style="5" bestFit="1" customWidth="1"/>
    <col min="10511" max="10511" width="13.44140625" style="5" bestFit="1" customWidth="1"/>
    <col min="10512" max="10745" width="9.109375" style="5"/>
    <col min="10746" max="10746" width="33.5546875" style="5" customWidth="1"/>
    <col min="10747" max="10747" width="16" style="5" customWidth="1"/>
    <col min="10748" max="10749" width="15" style="5" bestFit="1" customWidth="1"/>
    <col min="10750" max="10750" width="16.5546875" style="5" bestFit="1" customWidth="1"/>
    <col min="10751" max="10751" width="12.5546875" style="5" customWidth="1"/>
    <col min="10752" max="10752" width="17.5546875" style="5" bestFit="1" customWidth="1"/>
    <col min="10753" max="10754" width="18.109375" style="5" bestFit="1" customWidth="1"/>
    <col min="10755" max="10755" width="12.88671875" style="5" bestFit="1" customWidth="1"/>
    <col min="10756" max="10757" width="16.5546875" style="5" bestFit="1" customWidth="1"/>
    <col min="10758" max="10759" width="13.109375" style="5" bestFit="1" customWidth="1"/>
    <col min="10760" max="10760" width="15.5546875" style="5" bestFit="1" customWidth="1"/>
    <col min="10761" max="10761" width="13.5546875" style="5" bestFit="1" customWidth="1"/>
    <col min="10762" max="10764" width="12.44140625" style="5" bestFit="1" customWidth="1"/>
    <col min="10765" max="10765" width="17.5546875" style="5" bestFit="1" customWidth="1"/>
    <col min="10766" max="10766" width="12.44140625" style="5" bestFit="1" customWidth="1"/>
    <col min="10767" max="10767" width="13.44140625" style="5" bestFit="1" customWidth="1"/>
    <col min="10768" max="11001" width="9.109375" style="5"/>
    <col min="11002" max="11002" width="33.5546875" style="5" customWidth="1"/>
    <col min="11003" max="11003" width="16" style="5" customWidth="1"/>
    <col min="11004" max="11005" width="15" style="5" bestFit="1" customWidth="1"/>
    <col min="11006" max="11006" width="16.5546875" style="5" bestFit="1" customWidth="1"/>
    <col min="11007" max="11007" width="12.5546875" style="5" customWidth="1"/>
    <col min="11008" max="11008" width="17.5546875" style="5" bestFit="1" customWidth="1"/>
    <col min="11009" max="11010" width="18.109375" style="5" bestFit="1" customWidth="1"/>
    <col min="11011" max="11011" width="12.88671875" style="5" bestFit="1" customWidth="1"/>
    <col min="11012" max="11013" width="16.5546875" style="5" bestFit="1" customWidth="1"/>
    <col min="11014" max="11015" width="13.109375" style="5" bestFit="1" customWidth="1"/>
    <col min="11016" max="11016" width="15.5546875" style="5" bestFit="1" customWidth="1"/>
    <col min="11017" max="11017" width="13.5546875" style="5" bestFit="1" customWidth="1"/>
    <col min="11018" max="11020" width="12.44140625" style="5" bestFit="1" customWidth="1"/>
    <col min="11021" max="11021" width="17.5546875" style="5" bestFit="1" customWidth="1"/>
    <col min="11022" max="11022" width="12.44140625" style="5" bestFit="1" customWidth="1"/>
    <col min="11023" max="11023" width="13.44140625" style="5" bestFit="1" customWidth="1"/>
    <col min="11024" max="11257" width="9.109375" style="5"/>
    <col min="11258" max="11258" width="33.5546875" style="5" customWidth="1"/>
    <col min="11259" max="11259" width="16" style="5" customWidth="1"/>
    <col min="11260" max="11261" width="15" style="5" bestFit="1" customWidth="1"/>
    <col min="11262" max="11262" width="16.5546875" style="5" bestFit="1" customWidth="1"/>
    <col min="11263" max="11263" width="12.5546875" style="5" customWidth="1"/>
    <col min="11264" max="11264" width="17.5546875" style="5" bestFit="1" customWidth="1"/>
    <col min="11265" max="11266" width="18.109375" style="5" bestFit="1" customWidth="1"/>
    <col min="11267" max="11267" width="12.88671875" style="5" bestFit="1" customWidth="1"/>
    <col min="11268" max="11269" width="16.5546875" style="5" bestFit="1" customWidth="1"/>
    <col min="11270" max="11271" width="13.109375" style="5" bestFit="1" customWidth="1"/>
    <col min="11272" max="11272" width="15.5546875" style="5" bestFit="1" customWidth="1"/>
    <col min="11273" max="11273" width="13.5546875" style="5" bestFit="1" customWidth="1"/>
    <col min="11274" max="11276" width="12.44140625" style="5" bestFit="1" customWidth="1"/>
    <col min="11277" max="11277" width="17.5546875" style="5" bestFit="1" customWidth="1"/>
    <col min="11278" max="11278" width="12.44140625" style="5" bestFit="1" customWidth="1"/>
    <col min="11279" max="11279" width="13.44140625" style="5" bestFit="1" customWidth="1"/>
    <col min="11280" max="11513" width="9.109375" style="5"/>
    <col min="11514" max="11514" width="33.5546875" style="5" customWidth="1"/>
    <col min="11515" max="11515" width="16" style="5" customWidth="1"/>
    <col min="11516" max="11517" width="15" style="5" bestFit="1" customWidth="1"/>
    <col min="11518" max="11518" width="16.5546875" style="5" bestFit="1" customWidth="1"/>
    <col min="11519" max="11519" width="12.5546875" style="5" customWidth="1"/>
    <col min="11520" max="11520" width="17.5546875" style="5" bestFit="1" customWidth="1"/>
    <col min="11521" max="11522" width="18.109375" style="5" bestFit="1" customWidth="1"/>
    <col min="11523" max="11523" width="12.88671875" style="5" bestFit="1" customWidth="1"/>
    <col min="11524" max="11525" width="16.5546875" style="5" bestFit="1" customWidth="1"/>
    <col min="11526" max="11527" width="13.109375" style="5" bestFit="1" customWidth="1"/>
    <col min="11528" max="11528" width="15.5546875" style="5" bestFit="1" customWidth="1"/>
    <col min="11529" max="11529" width="13.5546875" style="5" bestFit="1" customWidth="1"/>
    <col min="11530" max="11532" width="12.44140625" style="5" bestFit="1" customWidth="1"/>
    <col min="11533" max="11533" width="17.5546875" style="5" bestFit="1" customWidth="1"/>
    <col min="11534" max="11534" width="12.44140625" style="5" bestFit="1" customWidth="1"/>
    <col min="11535" max="11535" width="13.44140625" style="5" bestFit="1" customWidth="1"/>
    <col min="11536" max="11769" width="9.109375" style="5"/>
    <col min="11770" max="11770" width="33.5546875" style="5" customWidth="1"/>
    <col min="11771" max="11771" width="16" style="5" customWidth="1"/>
    <col min="11772" max="11773" width="15" style="5" bestFit="1" customWidth="1"/>
    <col min="11774" max="11774" width="16.5546875" style="5" bestFit="1" customWidth="1"/>
    <col min="11775" max="11775" width="12.5546875" style="5" customWidth="1"/>
    <col min="11776" max="11776" width="17.5546875" style="5" bestFit="1" customWidth="1"/>
    <col min="11777" max="11778" width="18.109375" style="5" bestFit="1" customWidth="1"/>
    <col min="11779" max="11779" width="12.88671875" style="5" bestFit="1" customWidth="1"/>
    <col min="11780" max="11781" width="16.5546875" style="5" bestFit="1" customWidth="1"/>
    <col min="11782" max="11783" width="13.109375" style="5" bestFit="1" customWidth="1"/>
    <col min="11784" max="11784" width="15.5546875" style="5" bestFit="1" customWidth="1"/>
    <col min="11785" max="11785" width="13.5546875" style="5" bestFit="1" customWidth="1"/>
    <col min="11786" max="11788" width="12.44140625" style="5" bestFit="1" customWidth="1"/>
    <col min="11789" max="11789" width="17.5546875" style="5" bestFit="1" customWidth="1"/>
    <col min="11790" max="11790" width="12.44140625" style="5" bestFit="1" customWidth="1"/>
    <col min="11791" max="11791" width="13.44140625" style="5" bestFit="1" customWidth="1"/>
    <col min="11792" max="12025" width="9.109375" style="5"/>
    <col min="12026" max="12026" width="33.5546875" style="5" customWidth="1"/>
    <col min="12027" max="12027" width="16" style="5" customWidth="1"/>
    <col min="12028" max="12029" width="15" style="5" bestFit="1" customWidth="1"/>
    <col min="12030" max="12030" width="16.5546875" style="5" bestFit="1" customWidth="1"/>
    <col min="12031" max="12031" width="12.5546875" style="5" customWidth="1"/>
    <col min="12032" max="12032" width="17.5546875" style="5" bestFit="1" customWidth="1"/>
    <col min="12033" max="12034" width="18.109375" style="5" bestFit="1" customWidth="1"/>
    <col min="12035" max="12035" width="12.88671875" style="5" bestFit="1" customWidth="1"/>
    <col min="12036" max="12037" width="16.5546875" style="5" bestFit="1" customWidth="1"/>
    <col min="12038" max="12039" width="13.109375" style="5" bestFit="1" customWidth="1"/>
    <col min="12040" max="12040" width="15.5546875" style="5" bestFit="1" customWidth="1"/>
    <col min="12041" max="12041" width="13.5546875" style="5" bestFit="1" customWidth="1"/>
    <col min="12042" max="12044" width="12.44140625" style="5" bestFit="1" customWidth="1"/>
    <col min="12045" max="12045" width="17.5546875" style="5" bestFit="1" customWidth="1"/>
    <col min="12046" max="12046" width="12.44140625" style="5" bestFit="1" customWidth="1"/>
    <col min="12047" max="12047" width="13.44140625" style="5" bestFit="1" customWidth="1"/>
    <col min="12048" max="12281" width="9.109375" style="5"/>
    <col min="12282" max="12282" width="33.5546875" style="5" customWidth="1"/>
    <col min="12283" max="12283" width="16" style="5" customWidth="1"/>
    <col min="12284" max="12285" width="15" style="5" bestFit="1" customWidth="1"/>
    <col min="12286" max="12286" width="16.5546875" style="5" bestFit="1" customWidth="1"/>
    <col min="12287" max="12287" width="12.5546875" style="5" customWidth="1"/>
    <col min="12288" max="12288" width="17.5546875" style="5" bestFit="1" customWidth="1"/>
    <col min="12289" max="12290" width="18.109375" style="5" bestFit="1" customWidth="1"/>
    <col min="12291" max="12291" width="12.88671875" style="5" bestFit="1" customWidth="1"/>
    <col min="12292" max="12293" width="16.5546875" style="5" bestFit="1" customWidth="1"/>
    <col min="12294" max="12295" width="13.109375" style="5" bestFit="1" customWidth="1"/>
    <col min="12296" max="12296" width="15.5546875" style="5" bestFit="1" customWidth="1"/>
    <col min="12297" max="12297" width="13.5546875" style="5" bestFit="1" customWidth="1"/>
    <col min="12298" max="12300" width="12.44140625" style="5" bestFit="1" customWidth="1"/>
    <col min="12301" max="12301" width="17.5546875" style="5" bestFit="1" customWidth="1"/>
    <col min="12302" max="12302" width="12.44140625" style="5" bestFit="1" customWidth="1"/>
    <col min="12303" max="12303" width="13.44140625" style="5" bestFit="1" customWidth="1"/>
    <col min="12304" max="12537" width="9.109375" style="5"/>
    <col min="12538" max="12538" width="33.5546875" style="5" customWidth="1"/>
    <col min="12539" max="12539" width="16" style="5" customWidth="1"/>
    <col min="12540" max="12541" width="15" style="5" bestFit="1" customWidth="1"/>
    <col min="12542" max="12542" width="16.5546875" style="5" bestFit="1" customWidth="1"/>
    <col min="12543" max="12543" width="12.5546875" style="5" customWidth="1"/>
    <col min="12544" max="12544" width="17.5546875" style="5" bestFit="1" customWidth="1"/>
    <col min="12545" max="12546" width="18.109375" style="5" bestFit="1" customWidth="1"/>
    <col min="12547" max="12547" width="12.88671875" style="5" bestFit="1" customWidth="1"/>
    <col min="12548" max="12549" width="16.5546875" style="5" bestFit="1" customWidth="1"/>
    <col min="12550" max="12551" width="13.109375" style="5" bestFit="1" customWidth="1"/>
    <col min="12552" max="12552" width="15.5546875" style="5" bestFit="1" customWidth="1"/>
    <col min="12553" max="12553" width="13.5546875" style="5" bestFit="1" customWidth="1"/>
    <col min="12554" max="12556" width="12.44140625" style="5" bestFit="1" customWidth="1"/>
    <col min="12557" max="12557" width="17.5546875" style="5" bestFit="1" customWidth="1"/>
    <col min="12558" max="12558" width="12.44140625" style="5" bestFit="1" customWidth="1"/>
    <col min="12559" max="12559" width="13.44140625" style="5" bestFit="1" customWidth="1"/>
    <col min="12560" max="12793" width="9.109375" style="5"/>
    <col min="12794" max="12794" width="33.5546875" style="5" customWidth="1"/>
    <col min="12795" max="12795" width="16" style="5" customWidth="1"/>
    <col min="12796" max="12797" width="15" style="5" bestFit="1" customWidth="1"/>
    <col min="12798" max="12798" width="16.5546875" style="5" bestFit="1" customWidth="1"/>
    <col min="12799" max="12799" width="12.5546875" style="5" customWidth="1"/>
    <col min="12800" max="12800" width="17.5546875" style="5" bestFit="1" customWidth="1"/>
    <col min="12801" max="12802" width="18.109375" style="5" bestFit="1" customWidth="1"/>
    <col min="12803" max="12803" width="12.88671875" style="5" bestFit="1" customWidth="1"/>
    <col min="12804" max="12805" width="16.5546875" style="5" bestFit="1" customWidth="1"/>
    <col min="12806" max="12807" width="13.109375" style="5" bestFit="1" customWidth="1"/>
    <col min="12808" max="12808" width="15.5546875" style="5" bestFit="1" customWidth="1"/>
    <col min="12809" max="12809" width="13.5546875" style="5" bestFit="1" customWidth="1"/>
    <col min="12810" max="12812" width="12.44140625" style="5" bestFit="1" customWidth="1"/>
    <col min="12813" max="12813" width="17.5546875" style="5" bestFit="1" customWidth="1"/>
    <col min="12814" max="12814" width="12.44140625" style="5" bestFit="1" customWidth="1"/>
    <col min="12815" max="12815" width="13.44140625" style="5" bestFit="1" customWidth="1"/>
    <col min="12816" max="13049" width="9.109375" style="5"/>
    <col min="13050" max="13050" width="33.5546875" style="5" customWidth="1"/>
    <col min="13051" max="13051" width="16" style="5" customWidth="1"/>
    <col min="13052" max="13053" width="15" style="5" bestFit="1" customWidth="1"/>
    <col min="13054" max="13054" width="16.5546875" style="5" bestFit="1" customWidth="1"/>
    <col min="13055" max="13055" width="12.5546875" style="5" customWidth="1"/>
    <col min="13056" max="13056" width="17.5546875" style="5" bestFit="1" customWidth="1"/>
    <col min="13057" max="13058" width="18.109375" style="5" bestFit="1" customWidth="1"/>
    <col min="13059" max="13059" width="12.88671875" style="5" bestFit="1" customWidth="1"/>
    <col min="13060" max="13061" width="16.5546875" style="5" bestFit="1" customWidth="1"/>
    <col min="13062" max="13063" width="13.109375" style="5" bestFit="1" customWidth="1"/>
    <col min="13064" max="13064" width="15.5546875" style="5" bestFit="1" customWidth="1"/>
    <col min="13065" max="13065" width="13.5546875" style="5" bestFit="1" customWidth="1"/>
    <col min="13066" max="13068" width="12.44140625" style="5" bestFit="1" customWidth="1"/>
    <col min="13069" max="13069" width="17.5546875" style="5" bestFit="1" customWidth="1"/>
    <col min="13070" max="13070" width="12.44140625" style="5" bestFit="1" customWidth="1"/>
    <col min="13071" max="13071" width="13.44140625" style="5" bestFit="1" customWidth="1"/>
    <col min="13072" max="13305" width="9.109375" style="5"/>
    <col min="13306" max="13306" width="33.5546875" style="5" customWidth="1"/>
    <col min="13307" max="13307" width="16" style="5" customWidth="1"/>
    <col min="13308" max="13309" width="15" style="5" bestFit="1" customWidth="1"/>
    <col min="13310" max="13310" width="16.5546875" style="5" bestFit="1" customWidth="1"/>
    <col min="13311" max="13311" width="12.5546875" style="5" customWidth="1"/>
    <col min="13312" max="13312" width="17.5546875" style="5" bestFit="1" customWidth="1"/>
    <col min="13313" max="13314" width="18.109375" style="5" bestFit="1" customWidth="1"/>
    <col min="13315" max="13315" width="12.88671875" style="5" bestFit="1" customWidth="1"/>
    <col min="13316" max="13317" width="16.5546875" style="5" bestFit="1" customWidth="1"/>
    <col min="13318" max="13319" width="13.109375" style="5" bestFit="1" customWidth="1"/>
    <col min="13320" max="13320" width="15.5546875" style="5" bestFit="1" customWidth="1"/>
    <col min="13321" max="13321" width="13.5546875" style="5" bestFit="1" customWidth="1"/>
    <col min="13322" max="13324" width="12.44140625" style="5" bestFit="1" customWidth="1"/>
    <col min="13325" max="13325" width="17.5546875" style="5" bestFit="1" customWidth="1"/>
    <col min="13326" max="13326" width="12.44140625" style="5" bestFit="1" customWidth="1"/>
    <col min="13327" max="13327" width="13.44140625" style="5" bestFit="1" customWidth="1"/>
    <col min="13328" max="13561" width="9.109375" style="5"/>
    <col min="13562" max="13562" width="33.5546875" style="5" customWidth="1"/>
    <col min="13563" max="13563" width="16" style="5" customWidth="1"/>
    <col min="13564" max="13565" width="15" style="5" bestFit="1" customWidth="1"/>
    <col min="13566" max="13566" width="16.5546875" style="5" bestFit="1" customWidth="1"/>
    <col min="13567" max="13567" width="12.5546875" style="5" customWidth="1"/>
    <col min="13568" max="13568" width="17.5546875" style="5" bestFit="1" customWidth="1"/>
    <col min="13569" max="13570" width="18.109375" style="5" bestFit="1" customWidth="1"/>
    <col min="13571" max="13571" width="12.88671875" style="5" bestFit="1" customWidth="1"/>
    <col min="13572" max="13573" width="16.5546875" style="5" bestFit="1" customWidth="1"/>
    <col min="13574" max="13575" width="13.109375" style="5" bestFit="1" customWidth="1"/>
    <col min="13576" max="13576" width="15.5546875" style="5" bestFit="1" customWidth="1"/>
    <col min="13577" max="13577" width="13.5546875" style="5" bestFit="1" customWidth="1"/>
    <col min="13578" max="13580" width="12.44140625" style="5" bestFit="1" customWidth="1"/>
    <col min="13581" max="13581" width="17.5546875" style="5" bestFit="1" customWidth="1"/>
    <col min="13582" max="13582" width="12.44140625" style="5" bestFit="1" customWidth="1"/>
    <col min="13583" max="13583" width="13.44140625" style="5" bestFit="1" customWidth="1"/>
    <col min="13584" max="13817" width="9.109375" style="5"/>
    <col min="13818" max="13818" width="33.5546875" style="5" customWidth="1"/>
    <col min="13819" max="13819" width="16" style="5" customWidth="1"/>
    <col min="13820" max="13821" width="15" style="5" bestFit="1" customWidth="1"/>
    <col min="13822" max="13822" width="16.5546875" style="5" bestFit="1" customWidth="1"/>
    <col min="13823" max="13823" width="12.5546875" style="5" customWidth="1"/>
    <col min="13824" max="13824" width="17.5546875" style="5" bestFit="1" customWidth="1"/>
    <col min="13825" max="13826" width="18.109375" style="5" bestFit="1" customWidth="1"/>
    <col min="13827" max="13827" width="12.88671875" style="5" bestFit="1" customWidth="1"/>
    <col min="13828" max="13829" width="16.5546875" style="5" bestFit="1" customWidth="1"/>
    <col min="13830" max="13831" width="13.109375" style="5" bestFit="1" customWidth="1"/>
    <col min="13832" max="13832" width="15.5546875" style="5" bestFit="1" customWidth="1"/>
    <col min="13833" max="13833" width="13.5546875" style="5" bestFit="1" customWidth="1"/>
    <col min="13834" max="13836" width="12.44140625" style="5" bestFit="1" customWidth="1"/>
    <col min="13837" max="13837" width="17.5546875" style="5" bestFit="1" customWidth="1"/>
    <col min="13838" max="13838" width="12.44140625" style="5" bestFit="1" customWidth="1"/>
    <col min="13839" max="13839" width="13.44140625" style="5" bestFit="1" customWidth="1"/>
    <col min="13840" max="14073" width="9.109375" style="5"/>
    <col min="14074" max="14074" width="33.5546875" style="5" customWidth="1"/>
    <col min="14075" max="14075" width="16" style="5" customWidth="1"/>
    <col min="14076" max="14077" width="15" style="5" bestFit="1" customWidth="1"/>
    <col min="14078" max="14078" width="16.5546875" style="5" bestFit="1" customWidth="1"/>
    <col min="14079" max="14079" width="12.5546875" style="5" customWidth="1"/>
    <col min="14080" max="14080" width="17.5546875" style="5" bestFit="1" customWidth="1"/>
    <col min="14081" max="14082" width="18.109375" style="5" bestFit="1" customWidth="1"/>
    <col min="14083" max="14083" width="12.88671875" style="5" bestFit="1" customWidth="1"/>
    <col min="14084" max="14085" width="16.5546875" style="5" bestFit="1" customWidth="1"/>
    <col min="14086" max="14087" width="13.109375" style="5" bestFit="1" customWidth="1"/>
    <col min="14088" max="14088" width="15.5546875" style="5" bestFit="1" customWidth="1"/>
    <col min="14089" max="14089" width="13.5546875" style="5" bestFit="1" customWidth="1"/>
    <col min="14090" max="14092" width="12.44140625" style="5" bestFit="1" customWidth="1"/>
    <col min="14093" max="14093" width="17.5546875" style="5" bestFit="1" customWidth="1"/>
    <col min="14094" max="14094" width="12.44140625" style="5" bestFit="1" customWidth="1"/>
    <col min="14095" max="14095" width="13.44140625" style="5" bestFit="1" customWidth="1"/>
    <col min="14096" max="14329" width="9.109375" style="5"/>
    <col min="14330" max="14330" width="33.5546875" style="5" customWidth="1"/>
    <col min="14331" max="14331" width="16" style="5" customWidth="1"/>
    <col min="14332" max="14333" width="15" style="5" bestFit="1" customWidth="1"/>
    <col min="14334" max="14334" width="16.5546875" style="5" bestFit="1" customWidth="1"/>
    <col min="14335" max="14335" width="12.5546875" style="5" customWidth="1"/>
    <col min="14336" max="14336" width="17.5546875" style="5" bestFit="1" customWidth="1"/>
    <col min="14337" max="14338" width="18.109375" style="5" bestFit="1" customWidth="1"/>
    <col min="14339" max="14339" width="12.88671875" style="5" bestFit="1" customWidth="1"/>
    <col min="14340" max="14341" width="16.5546875" style="5" bestFit="1" customWidth="1"/>
    <col min="14342" max="14343" width="13.109375" style="5" bestFit="1" customWidth="1"/>
    <col min="14344" max="14344" width="15.5546875" style="5" bestFit="1" customWidth="1"/>
    <col min="14345" max="14345" width="13.5546875" style="5" bestFit="1" customWidth="1"/>
    <col min="14346" max="14348" width="12.44140625" style="5" bestFit="1" customWidth="1"/>
    <col min="14349" max="14349" width="17.5546875" style="5" bestFit="1" customWidth="1"/>
    <col min="14350" max="14350" width="12.44140625" style="5" bestFit="1" customWidth="1"/>
    <col min="14351" max="14351" width="13.44140625" style="5" bestFit="1" customWidth="1"/>
    <col min="14352" max="14585" width="9.109375" style="5"/>
    <col min="14586" max="14586" width="33.5546875" style="5" customWidth="1"/>
    <col min="14587" max="14587" width="16" style="5" customWidth="1"/>
    <col min="14588" max="14589" width="15" style="5" bestFit="1" customWidth="1"/>
    <col min="14590" max="14590" width="16.5546875" style="5" bestFit="1" customWidth="1"/>
    <col min="14591" max="14591" width="12.5546875" style="5" customWidth="1"/>
    <col min="14592" max="14592" width="17.5546875" style="5" bestFit="1" customWidth="1"/>
    <col min="14593" max="14594" width="18.109375" style="5" bestFit="1" customWidth="1"/>
    <col min="14595" max="14595" width="12.88671875" style="5" bestFit="1" customWidth="1"/>
    <col min="14596" max="14597" width="16.5546875" style="5" bestFit="1" customWidth="1"/>
    <col min="14598" max="14599" width="13.109375" style="5" bestFit="1" customWidth="1"/>
    <col min="14600" max="14600" width="15.5546875" style="5" bestFit="1" customWidth="1"/>
    <col min="14601" max="14601" width="13.5546875" style="5" bestFit="1" customWidth="1"/>
    <col min="14602" max="14604" width="12.44140625" style="5" bestFit="1" customWidth="1"/>
    <col min="14605" max="14605" width="17.5546875" style="5" bestFit="1" customWidth="1"/>
    <col min="14606" max="14606" width="12.44140625" style="5" bestFit="1" customWidth="1"/>
    <col min="14607" max="14607" width="13.44140625" style="5" bestFit="1" customWidth="1"/>
    <col min="14608" max="14841" width="9.109375" style="5"/>
    <col min="14842" max="14842" width="33.5546875" style="5" customWidth="1"/>
    <col min="14843" max="14843" width="16" style="5" customWidth="1"/>
    <col min="14844" max="14845" width="15" style="5" bestFit="1" customWidth="1"/>
    <col min="14846" max="14846" width="16.5546875" style="5" bestFit="1" customWidth="1"/>
    <col min="14847" max="14847" width="12.5546875" style="5" customWidth="1"/>
    <col min="14848" max="14848" width="17.5546875" style="5" bestFit="1" customWidth="1"/>
    <col min="14849" max="14850" width="18.109375" style="5" bestFit="1" customWidth="1"/>
    <col min="14851" max="14851" width="12.88671875" style="5" bestFit="1" customWidth="1"/>
    <col min="14852" max="14853" width="16.5546875" style="5" bestFit="1" customWidth="1"/>
    <col min="14854" max="14855" width="13.109375" style="5" bestFit="1" customWidth="1"/>
    <col min="14856" max="14856" width="15.5546875" style="5" bestFit="1" customWidth="1"/>
    <col min="14857" max="14857" width="13.5546875" style="5" bestFit="1" customWidth="1"/>
    <col min="14858" max="14860" width="12.44140625" style="5" bestFit="1" customWidth="1"/>
    <col min="14861" max="14861" width="17.5546875" style="5" bestFit="1" customWidth="1"/>
    <col min="14862" max="14862" width="12.44140625" style="5" bestFit="1" customWidth="1"/>
    <col min="14863" max="14863" width="13.44140625" style="5" bestFit="1" customWidth="1"/>
    <col min="14864" max="15097" width="9.109375" style="5"/>
    <col min="15098" max="15098" width="33.5546875" style="5" customWidth="1"/>
    <col min="15099" max="15099" width="16" style="5" customWidth="1"/>
    <col min="15100" max="15101" width="15" style="5" bestFit="1" customWidth="1"/>
    <col min="15102" max="15102" width="16.5546875" style="5" bestFit="1" customWidth="1"/>
    <col min="15103" max="15103" width="12.5546875" style="5" customWidth="1"/>
    <col min="15104" max="15104" width="17.5546875" style="5" bestFit="1" customWidth="1"/>
    <col min="15105" max="15106" width="18.109375" style="5" bestFit="1" customWidth="1"/>
    <col min="15107" max="15107" width="12.88671875" style="5" bestFit="1" customWidth="1"/>
    <col min="15108" max="15109" width="16.5546875" style="5" bestFit="1" customWidth="1"/>
    <col min="15110" max="15111" width="13.109375" style="5" bestFit="1" customWidth="1"/>
    <col min="15112" max="15112" width="15.5546875" style="5" bestFit="1" customWidth="1"/>
    <col min="15113" max="15113" width="13.5546875" style="5" bestFit="1" customWidth="1"/>
    <col min="15114" max="15116" width="12.44140625" style="5" bestFit="1" customWidth="1"/>
    <col min="15117" max="15117" width="17.5546875" style="5" bestFit="1" customWidth="1"/>
    <col min="15118" max="15118" width="12.44140625" style="5" bestFit="1" customWidth="1"/>
    <col min="15119" max="15119" width="13.44140625" style="5" bestFit="1" customWidth="1"/>
    <col min="15120" max="15353" width="9.109375" style="5"/>
    <col min="15354" max="15354" width="33.5546875" style="5" customWidth="1"/>
    <col min="15355" max="15355" width="16" style="5" customWidth="1"/>
    <col min="15356" max="15357" width="15" style="5" bestFit="1" customWidth="1"/>
    <col min="15358" max="15358" width="16.5546875" style="5" bestFit="1" customWidth="1"/>
    <col min="15359" max="15359" width="12.5546875" style="5" customWidth="1"/>
    <col min="15360" max="15360" width="17.5546875" style="5" bestFit="1" customWidth="1"/>
    <col min="15361" max="15362" width="18.109375" style="5" bestFit="1" customWidth="1"/>
    <col min="15363" max="15363" width="12.88671875" style="5" bestFit="1" customWidth="1"/>
    <col min="15364" max="15365" width="16.5546875" style="5" bestFit="1" customWidth="1"/>
    <col min="15366" max="15367" width="13.109375" style="5" bestFit="1" customWidth="1"/>
    <col min="15368" max="15368" width="15.5546875" style="5" bestFit="1" customWidth="1"/>
    <col min="15369" max="15369" width="13.5546875" style="5" bestFit="1" customWidth="1"/>
    <col min="15370" max="15372" width="12.44140625" style="5" bestFit="1" customWidth="1"/>
    <col min="15373" max="15373" width="17.5546875" style="5" bestFit="1" customWidth="1"/>
    <col min="15374" max="15374" width="12.44140625" style="5" bestFit="1" customWidth="1"/>
    <col min="15375" max="15375" width="13.44140625" style="5" bestFit="1" customWidth="1"/>
    <col min="15376" max="15609" width="9.109375" style="5"/>
    <col min="15610" max="15610" width="33.5546875" style="5" customWidth="1"/>
    <col min="15611" max="15611" width="16" style="5" customWidth="1"/>
    <col min="15612" max="15613" width="15" style="5" bestFit="1" customWidth="1"/>
    <col min="15614" max="15614" width="16.5546875" style="5" bestFit="1" customWidth="1"/>
    <col min="15615" max="15615" width="12.5546875" style="5" customWidth="1"/>
    <col min="15616" max="15616" width="17.5546875" style="5" bestFit="1" customWidth="1"/>
    <col min="15617" max="15618" width="18.109375" style="5" bestFit="1" customWidth="1"/>
    <col min="15619" max="15619" width="12.88671875" style="5" bestFit="1" customWidth="1"/>
    <col min="15620" max="15621" width="16.5546875" style="5" bestFit="1" customWidth="1"/>
    <col min="15622" max="15623" width="13.109375" style="5" bestFit="1" customWidth="1"/>
    <col min="15624" max="15624" width="15.5546875" style="5" bestFit="1" customWidth="1"/>
    <col min="15625" max="15625" width="13.5546875" style="5" bestFit="1" customWidth="1"/>
    <col min="15626" max="15628" width="12.44140625" style="5" bestFit="1" customWidth="1"/>
    <col min="15629" max="15629" width="17.5546875" style="5" bestFit="1" customWidth="1"/>
    <col min="15630" max="15630" width="12.44140625" style="5" bestFit="1" customWidth="1"/>
    <col min="15631" max="15631" width="13.44140625" style="5" bestFit="1" customWidth="1"/>
    <col min="15632" max="15865" width="9.109375" style="5"/>
    <col min="15866" max="15866" width="33.5546875" style="5" customWidth="1"/>
    <col min="15867" max="15867" width="16" style="5" customWidth="1"/>
    <col min="15868" max="15869" width="15" style="5" bestFit="1" customWidth="1"/>
    <col min="15870" max="15870" width="16.5546875" style="5" bestFit="1" customWidth="1"/>
    <col min="15871" max="15871" width="12.5546875" style="5" customWidth="1"/>
    <col min="15872" max="15872" width="17.5546875" style="5" bestFit="1" customWidth="1"/>
    <col min="15873" max="15874" width="18.109375" style="5" bestFit="1" customWidth="1"/>
    <col min="15875" max="15875" width="12.88671875" style="5" bestFit="1" customWidth="1"/>
    <col min="15876" max="15877" width="16.5546875" style="5" bestFit="1" customWidth="1"/>
    <col min="15878" max="15879" width="13.109375" style="5" bestFit="1" customWidth="1"/>
    <col min="15880" max="15880" width="15.5546875" style="5" bestFit="1" customWidth="1"/>
    <col min="15881" max="15881" width="13.5546875" style="5" bestFit="1" customWidth="1"/>
    <col min="15882" max="15884" width="12.44140625" style="5" bestFit="1" customWidth="1"/>
    <col min="15885" max="15885" width="17.5546875" style="5" bestFit="1" customWidth="1"/>
    <col min="15886" max="15886" width="12.44140625" style="5" bestFit="1" customWidth="1"/>
    <col min="15887" max="15887" width="13.44140625" style="5" bestFit="1" customWidth="1"/>
    <col min="15888" max="16121" width="9.109375" style="5"/>
    <col min="16122" max="16122" width="33.5546875" style="5" customWidth="1"/>
    <col min="16123" max="16123" width="16" style="5" customWidth="1"/>
    <col min="16124" max="16125" width="15" style="5" bestFit="1" customWidth="1"/>
    <col min="16126" max="16126" width="16.5546875" style="5" bestFit="1" customWidth="1"/>
    <col min="16127" max="16127" width="12.5546875" style="5" customWidth="1"/>
    <col min="16128" max="16128" width="17.5546875" style="5" bestFit="1" customWidth="1"/>
    <col min="16129" max="16130" width="18.109375" style="5" bestFit="1" customWidth="1"/>
    <col min="16131" max="16131" width="12.88671875" style="5" bestFit="1" customWidth="1"/>
    <col min="16132" max="16133" width="16.5546875" style="5" bestFit="1" customWidth="1"/>
    <col min="16134" max="16135" width="13.109375" style="5" bestFit="1" customWidth="1"/>
    <col min="16136" max="16136" width="15.5546875" style="5" bestFit="1" customWidth="1"/>
    <col min="16137" max="16137" width="13.5546875" style="5" bestFit="1" customWidth="1"/>
    <col min="16138" max="16140" width="12.44140625" style="5" bestFit="1" customWidth="1"/>
    <col min="16141" max="16141" width="17.5546875" style="5" bestFit="1" customWidth="1"/>
    <col min="16142" max="16142" width="12.44140625" style="5" bestFit="1" customWidth="1"/>
    <col min="16143" max="16143" width="13.44140625" style="5" bestFit="1" customWidth="1"/>
    <col min="16144" max="16384" width="9.109375" style="5"/>
  </cols>
  <sheetData>
    <row r="1" spans="1:27" ht="14.4">
      <c r="B1" s="8" t="s">
        <v>72</v>
      </c>
      <c r="C1" s="349"/>
      <c r="D1" s="8"/>
      <c r="E1" s="8"/>
      <c r="F1" s="8"/>
      <c r="G1" s="8"/>
      <c r="H1" s="70"/>
      <c r="I1" s="70"/>
      <c r="J1" s="70"/>
      <c r="K1" s="70"/>
      <c r="L1" s="70"/>
      <c r="M1" s="70"/>
      <c r="N1" s="70"/>
    </row>
    <row r="2" spans="1:27" s="149" customFormat="1" ht="20.399999999999999">
      <c r="A2" s="425"/>
      <c r="B2" s="194"/>
      <c r="C2" s="2" t="s">
        <v>73</v>
      </c>
      <c r="D2" s="460" t="s">
        <v>74</v>
      </c>
      <c r="E2" s="460"/>
      <c r="F2" s="4" t="s">
        <v>73</v>
      </c>
      <c r="G2" s="2" t="s">
        <v>75</v>
      </c>
      <c r="H2" s="461" t="s">
        <v>76</v>
      </c>
      <c r="I2" s="462"/>
      <c r="J2" s="462"/>
      <c r="K2" s="463"/>
      <c r="L2" s="464" t="s">
        <v>77</v>
      </c>
      <c r="M2" s="465"/>
      <c r="N2" s="169"/>
    </row>
    <row r="3" spans="1:27" s="149" customFormat="1" ht="30.6">
      <c r="A3" s="426" t="s">
        <v>130</v>
      </c>
      <c r="B3" s="195" t="s">
        <v>27</v>
      </c>
      <c r="C3" s="370" t="s">
        <v>372</v>
      </c>
      <c r="D3" s="2" t="s">
        <v>78</v>
      </c>
      <c r="E3" s="2" t="s">
        <v>79</v>
      </c>
      <c r="F3" s="3">
        <v>45657</v>
      </c>
      <c r="G3" s="2" t="s">
        <v>80</v>
      </c>
      <c r="H3" s="71" t="s">
        <v>127</v>
      </c>
      <c r="I3" s="71" t="s">
        <v>128</v>
      </c>
      <c r="J3" s="71" t="s">
        <v>81</v>
      </c>
      <c r="K3" s="71" t="s">
        <v>82</v>
      </c>
      <c r="L3" s="72" t="s">
        <v>83</v>
      </c>
      <c r="M3" s="72" t="s">
        <v>84</v>
      </c>
      <c r="N3" s="170" t="s">
        <v>67</v>
      </c>
    </row>
    <row r="4" spans="1:27" s="10" customFormat="1" ht="10.199999999999999">
      <c r="A4" s="427"/>
      <c r="B4" s="147" t="s">
        <v>6</v>
      </c>
      <c r="C4" s="350" t="e">
        <f>+#REF!-SUM('CA EF'!C5:C28)</f>
        <v>#REF!</v>
      </c>
      <c r="D4" s="146"/>
      <c r="E4" s="146"/>
      <c r="F4" s="146" t="e">
        <f>SUM(F5:F28)-#REF!</f>
        <v>#REF!</v>
      </c>
      <c r="G4" s="146"/>
      <c r="H4" s="146"/>
      <c r="I4" s="146"/>
      <c r="J4" s="146"/>
      <c r="K4" s="146"/>
      <c r="L4" s="146"/>
      <c r="M4" s="146"/>
      <c r="N4" s="145">
        <f>SUM(G4:M4)</f>
        <v>0</v>
      </c>
    </row>
    <row r="5" spans="1:27" s="13" customFormat="1" ht="10.199999999999999">
      <c r="A5" s="423">
        <v>1</v>
      </c>
      <c r="B5" s="9" t="s">
        <v>141</v>
      </c>
      <c r="C5" s="348" t="e">
        <f>+SUMIF(#REF!,'CA EF'!A5,#REF!)</f>
        <v>#REF!</v>
      </c>
      <c r="D5" s="184"/>
      <c r="E5" s="184"/>
      <c r="F5" s="434" t="e">
        <f>+SUMIF(#REF!,'CA EF'!A5,#REF!)</f>
        <v>#REF!</v>
      </c>
      <c r="G5" s="182" t="e">
        <f t="shared" ref="G5:G28" si="0">+C5+D5-E5-F5</f>
        <v>#REF!</v>
      </c>
      <c r="H5" s="182"/>
      <c r="I5" s="182"/>
      <c r="J5" s="348"/>
      <c r="K5" s="348"/>
      <c r="L5" s="348"/>
      <c r="M5" s="348"/>
      <c r="N5" s="360" t="e">
        <f>SUM(G5:M5)</f>
        <v>#REF!</v>
      </c>
      <c r="O5" s="12"/>
      <c r="P5" s="12"/>
      <c r="Q5" s="12"/>
      <c r="R5" s="12"/>
      <c r="S5" s="12"/>
      <c r="T5" s="12"/>
      <c r="U5" s="12"/>
      <c r="V5" s="12"/>
      <c r="W5" s="12"/>
      <c r="X5" s="12"/>
      <c r="Y5" s="12"/>
      <c r="Z5" s="12"/>
      <c r="AA5" s="12"/>
    </row>
    <row r="6" spans="1:27" s="10" customFormat="1" ht="10.199999999999999">
      <c r="A6" s="423">
        <v>1001</v>
      </c>
      <c r="B6" s="9" t="s">
        <v>142</v>
      </c>
      <c r="C6" s="348" t="e">
        <f>+SUMIF(#REF!,'CA EF'!A6,#REF!)</f>
        <v>#REF!</v>
      </c>
      <c r="D6" s="104"/>
      <c r="E6" s="104"/>
      <c r="F6" s="434" t="e">
        <f>+SUMIF(#REF!,'CA EF'!A6,#REF!)</f>
        <v>#REF!</v>
      </c>
      <c r="G6" s="182" t="e">
        <f t="shared" si="0"/>
        <v>#REF!</v>
      </c>
      <c r="H6" s="105"/>
      <c r="I6" s="105"/>
      <c r="J6" s="357"/>
      <c r="K6" s="357"/>
      <c r="L6" s="357"/>
      <c r="M6" s="357"/>
      <c r="N6" s="360" t="e">
        <f t="shared" ref="N6:N28" si="1">SUM(G6:M6)</f>
        <v>#REF!</v>
      </c>
      <c r="O6" s="11"/>
      <c r="P6" s="11"/>
      <c r="Q6" s="11"/>
      <c r="R6" s="11"/>
      <c r="S6" s="11"/>
      <c r="T6" s="11"/>
      <c r="U6" s="11"/>
      <c r="V6" s="11"/>
      <c r="W6" s="11"/>
      <c r="X6" s="11"/>
      <c r="Y6" s="11"/>
      <c r="Z6" s="11"/>
      <c r="AA6" s="11"/>
    </row>
    <row r="7" spans="1:27" s="13" customFormat="1" ht="10.199999999999999">
      <c r="A7" s="423">
        <v>1001001</v>
      </c>
      <c r="B7" s="9" t="s">
        <v>143</v>
      </c>
      <c r="C7" s="348" t="e">
        <f>+SUMIF(#REF!,'CA EF'!A7,#REF!)</f>
        <v>#REF!</v>
      </c>
      <c r="D7" s="104"/>
      <c r="E7" s="104"/>
      <c r="F7" s="434" t="e">
        <f>+SUMIF(#REF!,'CA EF'!A7,#REF!)</f>
        <v>#REF!</v>
      </c>
      <c r="G7" s="348" t="e">
        <f t="shared" si="0"/>
        <v>#REF!</v>
      </c>
      <c r="H7" s="357"/>
      <c r="I7" s="357"/>
      <c r="J7" s="357"/>
      <c r="K7" s="357"/>
      <c r="L7" s="357"/>
      <c r="M7" s="357"/>
      <c r="N7" s="360" t="e">
        <f t="shared" si="1"/>
        <v>#REF!</v>
      </c>
      <c r="O7" s="12"/>
      <c r="P7" s="12"/>
      <c r="Q7" s="12"/>
      <c r="R7" s="12"/>
      <c r="S7" s="12"/>
      <c r="T7" s="12"/>
      <c r="U7" s="12"/>
      <c r="V7" s="12"/>
      <c r="W7" s="12"/>
      <c r="X7" s="12"/>
      <c r="Y7" s="12"/>
      <c r="Z7" s="12"/>
      <c r="AA7" s="12"/>
    </row>
    <row r="8" spans="1:27" s="13" customFormat="1" ht="10.199999999999999">
      <c r="A8" s="423">
        <v>1001001001</v>
      </c>
      <c r="B8" s="9" t="s">
        <v>144</v>
      </c>
      <c r="C8" s="348" t="e">
        <f>+SUMIF(#REF!,'CA EF'!A8,#REF!)</f>
        <v>#REF!</v>
      </c>
      <c r="D8" s="184"/>
      <c r="E8" s="184"/>
      <c r="F8" s="434" t="e">
        <f>+SUMIF(#REF!,'CA EF'!A8,#REF!)</f>
        <v>#REF!</v>
      </c>
      <c r="G8" s="348" t="e">
        <f t="shared" si="0"/>
        <v>#REF!</v>
      </c>
      <c r="H8" s="348"/>
      <c r="I8" s="348"/>
      <c r="J8" s="348"/>
      <c r="K8" s="348"/>
      <c r="L8" s="348"/>
      <c r="M8" s="348"/>
      <c r="N8" s="360" t="e">
        <f t="shared" si="1"/>
        <v>#REF!</v>
      </c>
      <c r="O8" s="12"/>
      <c r="P8" s="12"/>
      <c r="Q8" s="12"/>
      <c r="R8" s="12"/>
      <c r="S8" s="12"/>
      <c r="T8" s="12"/>
      <c r="U8" s="12"/>
      <c r="V8" s="12"/>
      <c r="W8" s="12"/>
      <c r="X8" s="12"/>
      <c r="Y8" s="12"/>
      <c r="Z8" s="12"/>
      <c r="AA8" s="12"/>
    </row>
    <row r="9" spans="1:27" s="10" customFormat="1" ht="10.199999999999999">
      <c r="A9" s="423">
        <v>1001001001001</v>
      </c>
      <c r="B9" s="14" t="s">
        <v>261</v>
      </c>
      <c r="C9" s="348" t="e">
        <f>+SUMIF(#REF!,'CA EF'!A9,#REF!)</f>
        <v>#REF!</v>
      </c>
      <c r="D9" s="184"/>
      <c r="E9" s="184"/>
      <c r="F9" s="434" t="e">
        <f>+SUMIF(#REF!,'CA EF'!A9,#REF!)</f>
        <v>#REF!</v>
      </c>
      <c r="G9" s="348" t="e">
        <f t="shared" si="0"/>
        <v>#REF!</v>
      </c>
      <c r="H9" s="348"/>
      <c r="I9" s="348"/>
      <c r="J9" s="348"/>
      <c r="K9" s="348"/>
      <c r="L9" s="348"/>
      <c r="M9" s="348"/>
      <c r="N9" s="360" t="e">
        <f t="shared" si="1"/>
        <v>#REF!</v>
      </c>
      <c r="O9" s="11"/>
      <c r="P9" s="11"/>
      <c r="Q9" s="11"/>
      <c r="R9" s="11"/>
      <c r="S9" s="11"/>
      <c r="T9" s="11"/>
      <c r="U9" s="11"/>
      <c r="V9" s="11"/>
      <c r="W9" s="11"/>
      <c r="X9" s="11"/>
      <c r="Y9" s="11"/>
      <c r="Z9" s="11"/>
      <c r="AA9" s="11"/>
    </row>
    <row r="10" spans="1:27" s="13" customFormat="1" ht="10.199999999999999">
      <c r="A10" s="423">
        <v>1002</v>
      </c>
      <c r="B10" s="14" t="s">
        <v>145</v>
      </c>
      <c r="C10" s="348" t="e">
        <f>+SUMIF(#REF!,'CA EF'!A10,#REF!)</f>
        <v>#REF!</v>
      </c>
      <c r="D10" s="184"/>
      <c r="E10" s="184"/>
      <c r="F10" s="434" t="e">
        <f>+SUMIF(#REF!,'CA EF'!A10,#REF!)</f>
        <v>#REF!</v>
      </c>
      <c r="G10" s="348" t="e">
        <f>+C10+D10-E10-F10</f>
        <v>#REF!</v>
      </c>
      <c r="H10" s="348"/>
      <c r="I10" s="348"/>
      <c r="J10" s="348"/>
      <c r="K10" s="348"/>
      <c r="L10" s="348"/>
      <c r="M10" s="348"/>
      <c r="N10" s="360" t="e">
        <f t="shared" si="1"/>
        <v>#REF!</v>
      </c>
      <c r="O10" s="12"/>
      <c r="P10" s="12"/>
      <c r="Q10" s="12"/>
      <c r="R10" s="12"/>
      <c r="S10" s="12"/>
      <c r="T10" s="12"/>
      <c r="U10" s="12"/>
      <c r="V10" s="12"/>
      <c r="W10" s="12"/>
      <c r="X10" s="12"/>
      <c r="Y10" s="12"/>
      <c r="Z10" s="12"/>
      <c r="AA10" s="12"/>
    </row>
    <row r="11" spans="1:27" s="13" customFormat="1" ht="10.199999999999999">
      <c r="A11" s="423">
        <v>1002001</v>
      </c>
      <c r="B11" s="157" t="s">
        <v>146</v>
      </c>
      <c r="C11" s="348" t="e">
        <f>+SUMIF(#REF!,'CA EF'!A11,#REF!)</f>
        <v>#REF!</v>
      </c>
      <c r="D11" s="184"/>
      <c r="E11" s="184"/>
      <c r="F11" s="434" t="e">
        <f>+SUMIF(#REF!,'CA EF'!A11,#REF!)</f>
        <v>#REF!</v>
      </c>
      <c r="G11" s="348" t="e">
        <f t="shared" si="0"/>
        <v>#REF!</v>
      </c>
      <c r="H11" s="348"/>
      <c r="I11" s="348"/>
      <c r="J11" s="348"/>
      <c r="K11" s="348"/>
      <c r="L11" s="348"/>
      <c r="M11" s="348"/>
      <c r="N11" s="360" t="e">
        <f t="shared" si="1"/>
        <v>#REF!</v>
      </c>
      <c r="O11" s="12"/>
      <c r="P11" s="12"/>
      <c r="Q11" s="12"/>
      <c r="R11" s="12"/>
      <c r="S11" s="12"/>
      <c r="T11" s="12"/>
      <c r="U11" s="12"/>
      <c r="V11" s="12"/>
      <c r="W11" s="12"/>
      <c r="X11" s="12"/>
      <c r="Y11" s="12"/>
      <c r="Z11" s="12"/>
      <c r="AA11" s="12"/>
    </row>
    <row r="12" spans="1:27" s="13" customFormat="1" ht="10.199999999999999">
      <c r="A12" s="423">
        <v>1002001005</v>
      </c>
      <c r="B12" s="9" t="s">
        <v>351</v>
      </c>
      <c r="C12" s="348" t="e">
        <f>+SUMIF(#REF!,'CA EF'!A12,#REF!)</f>
        <v>#REF!</v>
      </c>
      <c r="D12" s="104"/>
      <c r="E12" s="104"/>
      <c r="F12" s="434" t="e">
        <f>+SUMIF(#REF!,'CA EF'!A12,#REF!)</f>
        <v>#REF!</v>
      </c>
      <c r="G12" s="348" t="e">
        <f t="shared" si="0"/>
        <v>#REF!</v>
      </c>
      <c r="H12" s="348" t="e">
        <f>-G12</f>
        <v>#REF!</v>
      </c>
      <c r="I12" s="357"/>
      <c r="J12" s="357"/>
      <c r="K12" s="357"/>
      <c r="L12" s="357"/>
      <c r="M12" s="357"/>
      <c r="N12" s="360" t="e">
        <f t="shared" ref="N12:N13" si="2">SUM(G12:M12)</f>
        <v>#REF!</v>
      </c>
      <c r="O12" s="12"/>
      <c r="P12" s="12"/>
      <c r="Q12" s="12"/>
      <c r="R12" s="12"/>
      <c r="S12" s="12"/>
      <c r="T12" s="12"/>
      <c r="U12" s="12"/>
      <c r="V12" s="12"/>
      <c r="W12" s="12"/>
      <c r="X12" s="12"/>
      <c r="Y12" s="12"/>
      <c r="Z12" s="12"/>
      <c r="AA12" s="12"/>
    </row>
    <row r="13" spans="1:27" s="13" customFormat="1" ht="10.199999999999999">
      <c r="A13" s="423">
        <v>1002001005001</v>
      </c>
      <c r="B13" s="9" t="s">
        <v>352</v>
      </c>
      <c r="C13" s="348" t="e">
        <f>+SUMIF(#REF!,'CA EF'!A13,#REF!)</f>
        <v>#REF!</v>
      </c>
      <c r="D13" s="184"/>
      <c r="E13" s="184"/>
      <c r="F13" s="434" t="e">
        <f>+SUMIF(#REF!,'CA EF'!A13,#REF!)</f>
        <v>#REF!</v>
      </c>
      <c r="G13" s="348" t="e">
        <f t="shared" si="0"/>
        <v>#REF!</v>
      </c>
      <c r="H13" s="348" t="e">
        <f>-G13</f>
        <v>#REF!</v>
      </c>
      <c r="I13" s="348"/>
      <c r="J13" s="348"/>
      <c r="K13" s="348"/>
      <c r="L13" s="348"/>
      <c r="M13" s="348"/>
      <c r="N13" s="360" t="e">
        <f t="shared" si="2"/>
        <v>#REF!</v>
      </c>
      <c r="O13" s="12"/>
      <c r="P13" s="12"/>
      <c r="Q13" s="12"/>
      <c r="R13" s="12"/>
      <c r="S13" s="12"/>
      <c r="T13" s="12"/>
      <c r="U13" s="12"/>
      <c r="V13" s="12"/>
      <c r="W13" s="12"/>
      <c r="X13" s="12"/>
      <c r="Y13" s="12"/>
      <c r="Z13" s="12"/>
      <c r="AA13" s="12"/>
    </row>
    <row r="14" spans="1:27" s="13" customFormat="1" ht="10.199999999999999">
      <c r="A14" s="423">
        <v>1002001007</v>
      </c>
      <c r="B14" s="9" t="s">
        <v>147</v>
      </c>
      <c r="C14" s="348" t="e">
        <f>+SUMIF(#REF!,'CA EF'!A14,#REF!)</f>
        <v>#REF!</v>
      </c>
      <c r="D14" s="104"/>
      <c r="E14" s="104"/>
      <c r="F14" s="434" t="e">
        <f>+SUMIF(#REF!,'CA EF'!A14,#REF!)</f>
        <v>#REF!</v>
      </c>
      <c r="G14" s="348" t="e">
        <f t="shared" ref="G14:G16" si="3">+C14+D14-E14-F14</f>
        <v>#REF!</v>
      </c>
      <c r="H14" s="348" t="e">
        <f>-G14</f>
        <v>#REF!</v>
      </c>
      <c r="I14" s="357"/>
      <c r="J14" s="357"/>
      <c r="K14" s="357"/>
      <c r="L14" s="357"/>
      <c r="M14" s="357"/>
      <c r="N14" s="360" t="e">
        <f t="shared" si="1"/>
        <v>#REF!</v>
      </c>
      <c r="O14" s="12"/>
      <c r="P14" s="12"/>
      <c r="Q14" s="12"/>
      <c r="R14" s="12"/>
      <c r="S14" s="12"/>
      <c r="T14" s="12"/>
      <c r="U14" s="12"/>
      <c r="V14" s="12"/>
      <c r="W14" s="12"/>
      <c r="X14" s="12"/>
      <c r="Y14" s="12"/>
      <c r="Z14" s="12"/>
      <c r="AA14" s="12"/>
    </row>
    <row r="15" spans="1:27" s="13" customFormat="1" ht="10.199999999999999">
      <c r="A15" s="423">
        <v>1002001007001</v>
      </c>
      <c r="B15" s="9" t="s">
        <v>262</v>
      </c>
      <c r="C15" s="348" t="e">
        <f>+SUMIF(#REF!,'CA EF'!A15,#REF!)</f>
        <v>#REF!</v>
      </c>
      <c r="D15" s="184"/>
      <c r="E15" s="184"/>
      <c r="F15" s="434" t="e">
        <f>+SUMIF(#REF!,'CA EF'!A15,#REF!)</f>
        <v>#REF!</v>
      </c>
      <c r="G15" s="348" t="e">
        <f t="shared" si="3"/>
        <v>#REF!</v>
      </c>
      <c r="H15" s="348" t="e">
        <f>-G15</f>
        <v>#REF!</v>
      </c>
      <c r="I15" s="348"/>
      <c r="J15" s="348"/>
      <c r="K15" s="348"/>
      <c r="L15" s="348"/>
      <c r="M15" s="348"/>
      <c r="N15" s="360" t="e">
        <f t="shared" si="1"/>
        <v>#REF!</v>
      </c>
      <c r="O15" s="12"/>
      <c r="P15" s="12"/>
      <c r="Q15" s="12"/>
      <c r="R15" s="12"/>
      <c r="S15" s="12"/>
      <c r="T15" s="12"/>
      <c r="U15" s="12"/>
      <c r="V15" s="12"/>
      <c r="W15" s="12"/>
      <c r="X15" s="12"/>
      <c r="Y15" s="12"/>
      <c r="Z15" s="12"/>
      <c r="AA15" s="12"/>
    </row>
    <row r="16" spans="1:27" s="10" customFormat="1" ht="10.199999999999999">
      <c r="A16" s="423">
        <v>1002001009</v>
      </c>
      <c r="B16" s="14" t="s">
        <v>148</v>
      </c>
      <c r="C16" s="348" t="e">
        <f>+SUMIF(#REF!,'CA EF'!A16,#REF!)</f>
        <v>#REF!</v>
      </c>
      <c r="D16" s="184"/>
      <c r="E16" s="184"/>
      <c r="F16" s="434" t="e">
        <f>+SUMIF(#REF!,'CA EF'!A16,#REF!)</f>
        <v>#REF!</v>
      </c>
      <c r="G16" s="348" t="e">
        <f t="shared" si="3"/>
        <v>#REF!</v>
      </c>
      <c r="H16" s="348" t="e">
        <f t="shared" ref="H16" si="4">-G16</f>
        <v>#REF!</v>
      </c>
      <c r="I16" s="348"/>
      <c r="J16" s="348"/>
      <c r="K16" s="348"/>
      <c r="L16" s="348"/>
      <c r="M16" s="348"/>
      <c r="N16" s="360" t="e">
        <f t="shared" si="1"/>
        <v>#REF!</v>
      </c>
      <c r="O16" s="11"/>
      <c r="P16" s="11"/>
      <c r="Q16" s="11"/>
      <c r="R16" s="11"/>
      <c r="S16" s="11"/>
      <c r="T16" s="11"/>
      <c r="U16" s="11"/>
      <c r="V16" s="11"/>
      <c r="W16" s="11"/>
      <c r="X16" s="11"/>
      <c r="Y16" s="11"/>
      <c r="Z16" s="11"/>
      <c r="AA16" s="11"/>
    </row>
    <row r="17" spans="1:27" s="13" customFormat="1" ht="10.199999999999999">
      <c r="A17" s="423">
        <v>1002001009001</v>
      </c>
      <c r="B17" s="14" t="s">
        <v>263</v>
      </c>
      <c r="C17" s="348" t="e">
        <f>+SUMIF(#REF!,'CA EF'!A17,#REF!)</f>
        <v>#REF!</v>
      </c>
      <c r="D17" s="184"/>
      <c r="E17" s="184"/>
      <c r="F17" s="434" t="e">
        <f>+SUMIF(#REF!,'CA EF'!A17,#REF!)</f>
        <v>#REF!</v>
      </c>
      <c r="G17" s="348" t="e">
        <f>+C17+D17-E17-F17</f>
        <v>#REF!</v>
      </c>
      <c r="H17" s="348" t="e">
        <f>-G17</f>
        <v>#REF!</v>
      </c>
      <c r="I17" s="348"/>
      <c r="J17" s="348"/>
      <c r="K17" s="348"/>
      <c r="L17" s="348"/>
      <c r="M17" s="348"/>
      <c r="N17" s="360" t="e">
        <f t="shared" si="1"/>
        <v>#REF!</v>
      </c>
      <c r="O17" s="12"/>
      <c r="P17" s="12"/>
      <c r="Q17" s="12"/>
      <c r="R17" s="12"/>
      <c r="S17" s="12"/>
      <c r="T17" s="12"/>
      <c r="U17" s="12"/>
      <c r="V17" s="12"/>
      <c r="W17" s="12"/>
      <c r="X17" s="12"/>
      <c r="Y17" s="12"/>
      <c r="Z17" s="12"/>
      <c r="AA17" s="12"/>
    </row>
    <row r="18" spans="1:27" s="13" customFormat="1" ht="10.199999999999999">
      <c r="A18" s="423">
        <v>1003</v>
      </c>
      <c r="B18" s="14" t="s">
        <v>149</v>
      </c>
      <c r="C18" s="348" t="e">
        <f>+SUMIF(#REF!,'CA EF'!A18,#REF!)</f>
        <v>#REF!</v>
      </c>
      <c r="D18" s="184"/>
      <c r="E18" s="184"/>
      <c r="F18" s="434" t="e">
        <f>+SUMIF(#REF!,'CA EF'!A18,#REF!)</f>
        <v>#REF!</v>
      </c>
      <c r="G18" s="348" t="e">
        <f t="shared" ref="G18" si="5">+C18+D18-E18-F18</f>
        <v>#REF!</v>
      </c>
      <c r="H18" s="348"/>
      <c r="I18" s="348"/>
      <c r="J18" s="348"/>
      <c r="K18" s="348"/>
      <c r="L18" s="348"/>
      <c r="M18" s="348"/>
      <c r="N18" s="360" t="e">
        <f t="shared" si="1"/>
        <v>#REF!</v>
      </c>
      <c r="O18" s="12"/>
      <c r="P18" s="12"/>
      <c r="Q18" s="12"/>
      <c r="R18" s="12"/>
      <c r="S18" s="12"/>
      <c r="T18" s="12"/>
      <c r="U18" s="12"/>
      <c r="V18" s="12"/>
      <c r="W18" s="12"/>
      <c r="X18" s="12"/>
      <c r="Y18" s="12"/>
      <c r="Z18" s="12"/>
      <c r="AA18" s="12"/>
    </row>
    <row r="19" spans="1:27" s="13" customFormat="1" ht="10.199999999999999">
      <c r="A19" s="423">
        <v>1003001001</v>
      </c>
      <c r="B19" s="14" t="s">
        <v>150</v>
      </c>
      <c r="C19" s="348" t="e">
        <f>+SUMIF(#REF!,'CA EF'!A19,#REF!)</f>
        <v>#REF!</v>
      </c>
      <c r="D19" s="184"/>
      <c r="E19" s="184"/>
      <c r="F19" s="434" t="e">
        <f>+SUMIF(#REF!,'CA EF'!A19,#REF!)</f>
        <v>#REF!</v>
      </c>
      <c r="G19" s="348" t="e">
        <f t="shared" si="0"/>
        <v>#REF!</v>
      </c>
      <c r="H19" s="348" t="e">
        <f t="shared" ref="H19" si="6">-G19</f>
        <v>#REF!</v>
      </c>
      <c r="I19" s="348"/>
      <c r="J19" s="348"/>
      <c r="K19" s="348"/>
      <c r="L19" s="348"/>
      <c r="M19" s="348"/>
      <c r="N19" s="360" t="e">
        <f t="shared" si="1"/>
        <v>#REF!</v>
      </c>
      <c r="O19" s="12"/>
      <c r="P19" s="12"/>
      <c r="Q19" s="12"/>
      <c r="R19" s="12"/>
      <c r="S19" s="12"/>
      <c r="T19" s="12"/>
      <c r="U19" s="12"/>
      <c r="V19" s="12"/>
      <c r="W19" s="12"/>
      <c r="X19" s="12"/>
      <c r="Y19" s="12"/>
      <c r="Z19" s="12"/>
      <c r="AA19" s="12"/>
    </row>
    <row r="20" spans="1:27" s="13" customFormat="1" ht="10.199999999999999">
      <c r="A20" s="423">
        <v>1003001001001</v>
      </c>
      <c r="B20" s="14" t="s">
        <v>264</v>
      </c>
      <c r="C20" s="348" t="e">
        <f>+SUMIF(#REF!,'CA EF'!A20,#REF!)</f>
        <v>#REF!</v>
      </c>
      <c r="D20" s="184"/>
      <c r="E20" s="184"/>
      <c r="F20" s="434" t="e">
        <f>+SUMIF(#REF!,'CA EF'!A20,#REF!)</f>
        <v>#REF!</v>
      </c>
      <c r="G20" s="348" t="e">
        <f t="shared" si="0"/>
        <v>#REF!</v>
      </c>
      <c r="H20" s="348"/>
      <c r="I20" s="348" t="e">
        <f>-G20</f>
        <v>#REF!</v>
      </c>
      <c r="J20" s="348"/>
      <c r="K20" s="348"/>
      <c r="L20" s="348"/>
      <c r="M20" s="348"/>
      <c r="N20" s="360" t="e">
        <f t="shared" si="1"/>
        <v>#REF!</v>
      </c>
      <c r="O20" s="12"/>
      <c r="P20" s="12"/>
      <c r="Q20" s="12"/>
      <c r="R20" s="12"/>
      <c r="S20" s="12"/>
      <c r="T20" s="12"/>
      <c r="U20" s="12"/>
      <c r="V20" s="12"/>
      <c r="W20" s="12"/>
      <c r="X20" s="12"/>
      <c r="Y20" s="12"/>
      <c r="Z20" s="12"/>
      <c r="AA20" s="12"/>
    </row>
    <row r="21" spans="1:27" s="13" customFormat="1" ht="10.199999999999999">
      <c r="A21" s="423">
        <v>1004</v>
      </c>
      <c r="B21" s="14" t="s">
        <v>265</v>
      </c>
      <c r="C21" s="348" t="e">
        <f>+SUMIF(#REF!,'CA EF'!A21,#REF!)</f>
        <v>#REF!</v>
      </c>
      <c r="D21" s="184"/>
      <c r="E21" s="184"/>
      <c r="F21" s="434" t="e">
        <f>+SUMIF(#REF!,'CA EF'!A21,#REF!)</f>
        <v>#REF!</v>
      </c>
      <c r="G21" s="348" t="e">
        <f t="shared" si="0"/>
        <v>#REF!</v>
      </c>
      <c r="H21" s="348"/>
      <c r="I21" s="348"/>
      <c r="J21" s="348"/>
      <c r="K21" s="348"/>
      <c r="L21" s="348"/>
      <c r="M21" s="348"/>
      <c r="N21" s="360" t="e">
        <f t="shared" si="1"/>
        <v>#REF!</v>
      </c>
      <c r="O21" s="12"/>
      <c r="P21" s="12"/>
      <c r="Q21" s="12"/>
      <c r="R21" s="12"/>
      <c r="S21" s="12"/>
      <c r="T21" s="12"/>
      <c r="U21" s="12"/>
      <c r="V21" s="12"/>
      <c r="W21" s="12"/>
      <c r="X21" s="12"/>
      <c r="Y21" s="12"/>
      <c r="Z21" s="12"/>
      <c r="AA21" s="12"/>
    </row>
    <row r="22" spans="1:27" s="13" customFormat="1" ht="10.199999999999999">
      <c r="A22" s="423">
        <v>1004002</v>
      </c>
      <c r="B22" s="14" t="s">
        <v>266</v>
      </c>
      <c r="C22" s="348" t="e">
        <f>+SUMIF(#REF!,'CA EF'!A22,#REF!)</f>
        <v>#REF!</v>
      </c>
      <c r="D22" s="184"/>
      <c r="E22" s="184"/>
      <c r="F22" s="434" t="e">
        <f>+SUMIF(#REF!,'CA EF'!A22,#REF!)</f>
        <v>#REF!</v>
      </c>
      <c r="G22" s="348" t="e">
        <f t="shared" si="0"/>
        <v>#REF!</v>
      </c>
      <c r="H22" s="348"/>
      <c r="I22" s="348"/>
      <c r="J22" s="348"/>
      <c r="K22" s="348"/>
      <c r="L22" s="348"/>
      <c r="M22" s="348"/>
      <c r="N22" s="360" t="e">
        <f t="shared" si="1"/>
        <v>#REF!</v>
      </c>
      <c r="O22" s="12"/>
      <c r="P22" s="12"/>
      <c r="Q22" s="12"/>
      <c r="R22" s="12"/>
      <c r="S22" s="12"/>
      <c r="T22" s="12"/>
      <c r="U22" s="12"/>
      <c r="V22" s="12"/>
      <c r="W22" s="12"/>
      <c r="X22" s="12"/>
      <c r="Y22" s="12"/>
      <c r="Z22" s="12"/>
      <c r="AA22" s="12"/>
    </row>
    <row r="23" spans="1:27" s="388" customFormat="1" ht="10.199999999999999">
      <c r="A23" s="423">
        <v>1004002000001</v>
      </c>
      <c r="B23" s="383" t="s">
        <v>353</v>
      </c>
      <c r="C23" s="348" t="e">
        <f>+SUMIF(#REF!,'CA EF'!A23,#REF!)</f>
        <v>#REF!</v>
      </c>
      <c r="D23" s="385"/>
      <c r="E23" s="385"/>
      <c r="F23" s="434" t="e">
        <f>+SUMIF(#REF!,'CA EF'!A23,#REF!)</f>
        <v>#REF!</v>
      </c>
      <c r="G23" s="384" t="e">
        <f t="shared" ref="G23" si="7">+C23+D23-E23-F23</f>
        <v>#REF!</v>
      </c>
      <c r="H23" s="384"/>
      <c r="I23" s="384"/>
      <c r="J23" s="384"/>
      <c r="K23" s="384" t="e">
        <f t="shared" ref="K23" si="8">-G23</f>
        <v>#REF!</v>
      </c>
      <c r="L23" s="384"/>
      <c r="M23" s="384"/>
      <c r="N23" s="386" t="e">
        <f t="shared" ref="N23" si="9">SUM(G23:M23)</f>
        <v>#REF!</v>
      </c>
      <c r="O23" s="387"/>
      <c r="P23" s="387"/>
      <c r="Q23" s="387"/>
      <c r="R23" s="387"/>
      <c r="S23" s="387"/>
      <c r="T23" s="387"/>
      <c r="U23" s="387"/>
      <c r="V23" s="387"/>
      <c r="W23" s="387"/>
      <c r="X23" s="387"/>
      <c r="Y23" s="387"/>
      <c r="Z23" s="387"/>
      <c r="AA23" s="387"/>
    </row>
    <row r="24" spans="1:27" s="13" customFormat="1" ht="10.199999999999999">
      <c r="A24" s="423">
        <v>1004002000002</v>
      </c>
      <c r="B24" s="14" t="s">
        <v>354</v>
      </c>
      <c r="C24" s="348" t="e">
        <f>+SUMIF(#REF!,'CA EF'!A24,#REF!)</f>
        <v>#REF!</v>
      </c>
      <c r="D24" s="184"/>
      <c r="E24" s="184"/>
      <c r="F24" s="434" t="e">
        <f>+SUMIF(#REF!,'CA EF'!A24,#REF!)</f>
        <v>#REF!</v>
      </c>
      <c r="G24" s="348" t="e">
        <f t="shared" si="0"/>
        <v>#REF!</v>
      </c>
      <c r="H24" s="348"/>
      <c r="I24" s="348"/>
      <c r="J24" s="348"/>
      <c r="K24" s="348" t="e">
        <f t="shared" ref="K24:K26" si="10">-G24</f>
        <v>#REF!</v>
      </c>
      <c r="L24" s="348"/>
      <c r="M24" s="348"/>
      <c r="N24" s="360" t="e">
        <f t="shared" si="1"/>
        <v>#REF!</v>
      </c>
      <c r="O24" s="12"/>
      <c r="P24" s="12"/>
      <c r="Q24" s="12"/>
      <c r="R24" s="12"/>
      <c r="S24" s="12"/>
      <c r="T24" s="12"/>
      <c r="U24" s="12"/>
      <c r="V24" s="12"/>
      <c r="W24" s="12"/>
      <c r="X24" s="12"/>
      <c r="Y24" s="12"/>
      <c r="Z24" s="12"/>
      <c r="AA24" s="12"/>
    </row>
    <row r="25" spans="1:27" s="13" customFormat="1" ht="10.199999999999999">
      <c r="A25" s="423">
        <v>1004002000003</v>
      </c>
      <c r="B25" s="14" t="s">
        <v>355</v>
      </c>
      <c r="C25" s="348" t="e">
        <f>+SUMIF(#REF!,'CA EF'!A25,#REF!)</f>
        <v>#REF!</v>
      </c>
      <c r="D25" s="184"/>
      <c r="E25" s="184"/>
      <c r="F25" s="434" t="e">
        <f>+SUMIF(#REF!,'CA EF'!A25,#REF!)</f>
        <v>#REF!</v>
      </c>
      <c r="G25" s="348" t="e">
        <f t="shared" si="0"/>
        <v>#REF!</v>
      </c>
      <c r="H25" s="348"/>
      <c r="I25" s="348"/>
      <c r="J25" s="348"/>
      <c r="K25" s="348" t="e">
        <f t="shared" si="10"/>
        <v>#REF!</v>
      </c>
      <c r="L25" s="348"/>
      <c r="M25" s="348"/>
      <c r="N25" s="360" t="e">
        <f t="shared" si="1"/>
        <v>#REF!</v>
      </c>
      <c r="O25" s="12"/>
      <c r="P25" s="12"/>
      <c r="Q25" s="12"/>
      <c r="R25" s="12"/>
      <c r="S25" s="12"/>
      <c r="T25" s="12"/>
      <c r="U25" s="12"/>
      <c r="V25" s="12"/>
      <c r="W25" s="12"/>
      <c r="X25" s="12"/>
      <c r="Y25" s="12"/>
      <c r="Z25" s="12"/>
      <c r="AA25" s="12"/>
    </row>
    <row r="26" spans="1:27" s="13" customFormat="1" ht="10.199999999999999">
      <c r="A26" s="423">
        <v>1004002000004</v>
      </c>
      <c r="B26" s="14" t="s">
        <v>356</v>
      </c>
      <c r="C26" s="348" t="e">
        <f>+SUMIF(#REF!,'CA EF'!A26,#REF!)</f>
        <v>#REF!</v>
      </c>
      <c r="D26" s="184"/>
      <c r="E26" s="184"/>
      <c r="F26" s="434" t="e">
        <f>+SUMIF(#REF!,'CA EF'!A26,#REF!)</f>
        <v>#REF!</v>
      </c>
      <c r="G26" s="348" t="e">
        <f t="shared" si="0"/>
        <v>#REF!</v>
      </c>
      <c r="H26" s="348"/>
      <c r="I26" s="348"/>
      <c r="J26" s="348"/>
      <c r="K26" s="348" t="e">
        <f t="shared" si="10"/>
        <v>#REF!</v>
      </c>
      <c r="L26" s="348"/>
      <c r="M26" s="348"/>
      <c r="N26" s="360" t="e">
        <f t="shared" si="1"/>
        <v>#REF!</v>
      </c>
      <c r="O26" s="12"/>
      <c r="P26" s="12"/>
      <c r="Q26" s="12"/>
      <c r="R26" s="12"/>
      <c r="S26" s="12"/>
      <c r="T26" s="12"/>
      <c r="U26" s="12"/>
      <c r="V26" s="12"/>
      <c r="W26" s="12"/>
      <c r="X26" s="12"/>
      <c r="Y26" s="12"/>
      <c r="Z26" s="12"/>
      <c r="AA26" s="12"/>
    </row>
    <row r="27" spans="1:27" s="13" customFormat="1" ht="10.199999999999999">
      <c r="A27" s="423">
        <v>1004002000006</v>
      </c>
      <c r="B27" s="14" t="s">
        <v>267</v>
      </c>
      <c r="C27" s="348" t="e">
        <f>+SUMIF(#REF!,'CA EF'!A27,#REF!)</f>
        <v>#REF!</v>
      </c>
      <c r="D27" s="184"/>
      <c r="E27" s="184"/>
      <c r="F27" s="434" t="e">
        <f>+SUMIF(#REF!,'CA EF'!A27,#REF!)</f>
        <v>#REF!</v>
      </c>
      <c r="G27" s="348" t="e">
        <f t="shared" ref="G27" si="11">+C27+D27-E27-F27</f>
        <v>#REF!</v>
      </c>
      <c r="H27" s="348"/>
      <c r="I27" s="348"/>
      <c r="J27" s="348"/>
      <c r="K27" s="348" t="e">
        <f>-G27</f>
        <v>#REF!</v>
      </c>
      <c r="L27" s="348"/>
      <c r="M27" s="348"/>
      <c r="N27" s="360" t="e">
        <f t="shared" ref="N27" si="12">SUM(G27:M27)</f>
        <v>#REF!</v>
      </c>
      <c r="O27" s="12"/>
      <c r="P27" s="12"/>
      <c r="Q27" s="12"/>
      <c r="R27" s="12"/>
      <c r="S27" s="12"/>
      <c r="T27" s="12"/>
      <c r="U27" s="12"/>
      <c r="V27" s="12"/>
      <c r="W27" s="12"/>
      <c r="X27" s="12"/>
      <c r="Y27" s="12"/>
      <c r="Z27" s="12"/>
      <c r="AA27" s="12"/>
    </row>
    <row r="28" spans="1:27" s="388" customFormat="1" ht="10.199999999999999">
      <c r="A28" s="423">
        <v>1004002000005</v>
      </c>
      <c r="B28" s="383" t="s">
        <v>315</v>
      </c>
      <c r="C28" s="348" t="e">
        <f>+SUMIF(#REF!,'CA EF'!A28,#REF!)</f>
        <v>#REF!</v>
      </c>
      <c r="D28" s="385"/>
      <c r="E28" s="385"/>
      <c r="F28" s="434" t="e">
        <f>+SUMIF(#REF!,'CA EF'!A28,#REF!)</f>
        <v>#REF!</v>
      </c>
      <c r="G28" s="384" t="e">
        <f t="shared" si="0"/>
        <v>#REF!</v>
      </c>
      <c r="H28" s="384"/>
      <c r="I28" s="384"/>
      <c r="J28" s="384"/>
      <c r="K28" s="384" t="e">
        <f>-G28</f>
        <v>#REF!</v>
      </c>
      <c r="L28" s="384"/>
      <c r="M28" s="384"/>
      <c r="N28" s="386" t="e">
        <f t="shared" si="1"/>
        <v>#REF!</v>
      </c>
      <c r="O28" s="387"/>
      <c r="P28" s="387"/>
      <c r="Q28" s="387"/>
      <c r="R28" s="387"/>
      <c r="S28" s="387"/>
      <c r="T28" s="387"/>
      <c r="U28" s="387"/>
      <c r="V28" s="387"/>
      <c r="W28" s="387"/>
      <c r="X28" s="387"/>
      <c r="Y28" s="387"/>
      <c r="Z28" s="387"/>
      <c r="AA28" s="387"/>
    </row>
    <row r="29" spans="1:27" s="13" customFormat="1" ht="10.199999999999999">
      <c r="A29" s="428"/>
      <c r="B29" s="378"/>
      <c r="C29" s="351"/>
      <c r="D29" s="185"/>
      <c r="E29" s="185"/>
      <c r="F29" s="186"/>
      <c r="G29" s="351"/>
      <c r="H29" s="351"/>
      <c r="I29" s="351"/>
      <c r="J29" s="351"/>
      <c r="K29" s="351"/>
      <c r="L29" s="351"/>
      <c r="M29" s="351"/>
      <c r="N29" s="361"/>
      <c r="O29" s="12"/>
      <c r="P29" s="12"/>
      <c r="Q29" s="12"/>
      <c r="R29" s="12"/>
      <c r="S29" s="12"/>
      <c r="T29" s="12"/>
      <c r="U29" s="12"/>
      <c r="V29" s="12"/>
      <c r="W29" s="12"/>
      <c r="X29" s="12"/>
      <c r="Y29" s="12"/>
      <c r="Z29" s="12"/>
      <c r="AA29" s="12"/>
    </row>
    <row r="30" spans="1:27" s="10" customFormat="1" ht="10.199999999999999">
      <c r="A30" s="429"/>
      <c r="B30" s="165" t="s">
        <v>9</v>
      </c>
      <c r="C30" s="352" t="e">
        <f>+#REF!+SUM('CA EF'!C31:C43)</f>
        <v>#REF!</v>
      </c>
      <c r="D30" s="183"/>
      <c r="E30" s="183"/>
      <c r="F30" s="183" t="e">
        <f>-SUM(F32:F43)-#REF!</f>
        <v>#REF!</v>
      </c>
      <c r="G30" s="358"/>
      <c r="H30" s="358"/>
      <c r="I30" s="358"/>
      <c r="J30" s="358"/>
      <c r="K30" s="358"/>
      <c r="L30" s="358"/>
      <c r="M30" s="358"/>
      <c r="N30" s="362">
        <f t="shared" ref="N30:N74" si="13">SUM(G30:M30)</f>
        <v>0</v>
      </c>
      <c r="O30" s="11"/>
      <c r="P30" s="11"/>
      <c r="Q30" s="11"/>
      <c r="R30" s="11"/>
      <c r="S30" s="11"/>
      <c r="T30" s="11"/>
      <c r="U30" s="11"/>
      <c r="V30" s="11"/>
      <c r="W30" s="11"/>
      <c r="X30" s="11"/>
      <c r="Y30" s="11"/>
      <c r="Z30" s="11"/>
      <c r="AA30" s="11"/>
    </row>
    <row r="31" spans="1:27" s="10" customFormat="1" ht="10.199999999999999">
      <c r="A31" s="423">
        <v>2</v>
      </c>
      <c r="B31" s="9" t="s">
        <v>151</v>
      </c>
      <c r="C31" s="348" t="e">
        <f>-SUMIF(#REF!,'CA EF'!A31,#REF!)</f>
        <v>#REF!</v>
      </c>
      <c r="D31" s="184"/>
      <c r="E31" s="184"/>
      <c r="F31" s="434" t="e">
        <f>-SUMIF(#REF!,'CA EF'!A31,#REF!)</f>
        <v>#REF!</v>
      </c>
      <c r="G31" s="348" t="e">
        <f>+C31-F31+D31-E31</f>
        <v>#REF!</v>
      </c>
      <c r="H31" s="348"/>
      <c r="I31" s="348"/>
      <c r="J31" s="348"/>
      <c r="K31" s="348"/>
      <c r="L31" s="348"/>
      <c r="M31" s="348"/>
      <c r="N31" s="360" t="e">
        <f t="shared" si="13"/>
        <v>#REF!</v>
      </c>
      <c r="O31" s="11"/>
      <c r="P31" s="11"/>
      <c r="Q31" s="11"/>
      <c r="R31" s="11"/>
      <c r="S31" s="11"/>
      <c r="T31" s="11"/>
      <c r="U31" s="11"/>
      <c r="V31" s="11"/>
      <c r="W31" s="11"/>
      <c r="X31" s="11"/>
      <c r="Y31" s="11"/>
      <c r="Z31" s="11"/>
      <c r="AA31" s="11"/>
    </row>
    <row r="32" spans="1:27" s="10" customFormat="1" ht="10.199999999999999">
      <c r="A32" s="423">
        <v>2001</v>
      </c>
      <c r="B32" s="7" t="s">
        <v>152</v>
      </c>
      <c r="C32" s="348" t="e">
        <f>-SUMIF(#REF!,'CA EF'!A32,#REF!)</f>
        <v>#REF!</v>
      </c>
      <c r="D32" s="184">
        <f>+E53</f>
        <v>0</v>
      </c>
      <c r="E32" s="184"/>
      <c r="F32" s="434" t="e">
        <f>-SUMIF(#REF!,'CA EF'!A32,#REF!)</f>
        <v>#REF!</v>
      </c>
      <c r="G32" s="348" t="e">
        <f t="shared" ref="G32:G43" si="14">+C32-F32+D32-E32</f>
        <v>#REF!</v>
      </c>
      <c r="H32" s="348"/>
      <c r="I32" s="348"/>
      <c r="J32" s="348"/>
      <c r="K32" s="348"/>
      <c r="L32" s="348"/>
      <c r="M32" s="348"/>
      <c r="N32" s="360" t="e">
        <f t="shared" si="13"/>
        <v>#REF!</v>
      </c>
    </row>
    <row r="33" spans="1:27" s="391" customFormat="1" ht="10.199999999999999">
      <c r="A33" s="423">
        <v>2001001000002</v>
      </c>
      <c r="B33" s="389" t="s">
        <v>320</v>
      </c>
      <c r="C33" s="348" t="e">
        <f>-SUMIF(#REF!,'CA EF'!A33,#REF!)</f>
        <v>#REF!</v>
      </c>
      <c r="D33" s="385"/>
      <c r="E33" s="385"/>
      <c r="F33" s="434" t="e">
        <f>-SUMIF(#REF!,'CA EF'!A33,#REF!)</f>
        <v>#REF!</v>
      </c>
      <c r="G33" s="384" t="e">
        <f t="shared" ref="G33" si="15">+C33-F33+D33-E33</f>
        <v>#REF!</v>
      </c>
      <c r="H33" s="384"/>
      <c r="I33" s="384"/>
      <c r="J33" s="384"/>
      <c r="K33" s="384" t="e">
        <f>-G33</f>
        <v>#REF!</v>
      </c>
      <c r="L33" s="384"/>
      <c r="M33" s="384"/>
      <c r="N33" s="386" t="e">
        <f t="shared" ref="N33" si="16">SUM(G33:M33)</f>
        <v>#REF!</v>
      </c>
      <c r="O33" s="390"/>
      <c r="P33" s="390"/>
      <c r="Q33" s="390"/>
      <c r="R33" s="390"/>
      <c r="S33" s="390"/>
      <c r="T33" s="390"/>
      <c r="U33" s="390"/>
      <c r="V33" s="390"/>
      <c r="W33" s="390"/>
      <c r="X33" s="390"/>
      <c r="Y33" s="390"/>
      <c r="Z33" s="390"/>
      <c r="AA33" s="390"/>
    </row>
    <row r="34" spans="1:27" s="10" customFormat="1" ht="10.199999999999999">
      <c r="A34" s="423">
        <v>2001001002</v>
      </c>
      <c r="B34" s="7" t="s">
        <v>153</v>
      </c>
      <c r="C34" s="348" t="e">
        <f>-SUMIF(#REF!,'CA EF'!A34,#REF!)</f>
        <v>#REF!</v>
      </c>
      <c r="D34" s="184">
        <v>0</v>
      </c>
      <c r="E34" s="184"/>
      <c r="F34" s="434" t="e">
        <f>-SUMIF(#REF!,'CA EF'!A34,#REF!)</f>
        <v>#REF!</v>
      </c>
      <c r="G34" s="348" t="e">
        <f t="shared" si="14"/>
        <v>#REF!</v>
      </c>
      <c r="H34" s="348"/>
      <c r="I34" s="348"/>
      <c r="J34" s="348" t="e">
        <f>-G34</f>
        <v>#REF!</v>
      </c>
      <c r="K34" s="348"/>
      <c r="L34" s="348"/>
      <c r="M34" s="348"/>
      <c r="N34" s="360" t="e">
        <f t="shared" si="13"/>
        <v>#REF!</v>
      </c>
    </row>
    <row r="35" spans="1:27" s="10" customFormat="1" ht="10.199999999999999">
      <c r="A35" s="423">
        <v>2001001004</v>
      </c>
      <c r="B35" s="9" t="s">
        <v>268</v>
      </c>
      <c r="C35" s="348" t="e">
        <f>-SUMIF(#REF!,'CA EF'!A35,#REF!)</f>
        <v>#REF!</v>
      </c>
      <c r="D35" s="184"/>
      <c r="E35" s="184"/>
      <c r="F35" s="434" t="e">
        <f>-SUMIF(#REF!,'CA EF'!A35,#REF!)</f>
        <v>#REF!</v>
      </c>
      <c r="G35" s="348" t="e">
        <f t="shared" si="14"/>
        <v>#REF!</v>
      </c>
      <c r="H35" s="348"/>
      <c r="I35" s="348"/>
      <c r="J35" s="348" t="e">
        <f>-G35</f>
        <v>#REF!</v>
      </c>
      <c r="K35" s="348"/>
      <c r="L35" s="348"/>
      <c r="M35" s="348"/>
      <c r="N35" s="360" t="e">
        <f t="shared" si="13"/>
        <v>#REF!</v>
      </c>
      <c r="O35" s="11"/>
      <c r="P35" s="11"/>
      <c r="Q35" s="11"/>
      <c r="R35" s="11"/>
      <c r="S35" s="11"/>
      <c r="T35" s="11"/>
      <c r="U35" s="11"/>
      <c r="V35" s="11"/>
      <c r="W35" s="11"/>
      <c r="X35" s="11"/>
      <c r="Y35" s="11"/>
      <c r="Z35" s="11"/>
      <c r="AA35" s="11"/>
    </row>
    <row r="36" spans="1:27" s="10" customFormat="1" ht="10.199999999999999">
      <c r="A36" s="423">
        <v>2001001004001</v>
      </c>
      <c r="B36" s="9" t="s">
        <v>269</v>
      </c>
      <c r="C36" s="348" t="e">
        <f>-SUMIF(#REF!,'CA EF'!A36,#REF!)</f>
        <v>#REF!</v>
      </c>
      <c r="D36" s="184" t="e">
        <f>+E72</f>
        <v>#REF!</v>
      </c>
      <c r="E36" s="184"/>
      <c r="F36" s="434" t="e">
        <f>-SUMIF(#REF!,'CA EF'!A36,#REF!)</f>
        <v>#REF!</v>
      </c>
      <c r="G36" s="348" t="e">
        <f t="shared" si="14"/>
        <v>#REF!</v>
      </c>
      <c r="H36" s="348"/>
      <c r="I36" s="348"/>
      <c r="J36" s="348" t="e">
        <f>-G36</f>
        <v>#REF!</v>
      </c>
      <c r="K36" s="348"/>
      <c r="L36" s="348"/>
      <c r="M36" s="348"/>
      <c r="N36" s="360" t="e">
        <f t="shared" si="13"/>
        <v>#REF!</v>
      </c>
      <c r="O36" s="11"/>
      <c r="P36" s="11"/>
      <c r="Q36" s="11"/>
      <c r="R36" s="11"/>
      <c r="S36" s="11"/>
      <c r="T36" s="11"/>
      <c r="U36" s="11"/>
      <c r="V36" s="11"/>
      <c r="W36" s="11"/>
      <c r="X36" s="11"/>
      <c r="Y36" s="11"/>
      <c r="Z36" s="11"/>
      <c r="AA36" s="11"/>
    </row>
    <row r="37" spans="1:27" s="10" customFormat="1" ht="10.199999999999999">
      <c r="A37" s="423">
        <v>2001005</v>
      </c>
      <c r="B37" s="9" t="s">
        <v>270</v>
      </c>
      <c r="C37" s="348" t="e">
        <f>-SUMIF(#REF!,'CA EF'!A37,#REF!)</f>
        <v>#REF!</v>
      </c>
      <c r="D37" s="184"/>
      <c r="E37" s="184"/>
      <c r="F37" s="434" t="e">
        <f>-SUMIF(#REF!,'CA EF'!A37,#REF!)</f>
        <v>#REF!</v>
      </c>
      <c r="G37" s="348" t="e">
        <f t="shared" ref="G37:G38" si="17">+C37-F37+D37-E37</f>
        <v>#REF!</v>
      </c>
      <c r="H37" s="348"/>
      <c r="I37" s="348"/>
      <c r="J37" s="348" t="e">
        <f t="shared" ref="J37" si="18">-G37</f>
        <v>#REF!</v>
      </c>
      <c r="K37" s="348"/>
      <c r="L37" s="348"/>
      <c r="M37" s="348"/>
      <c r="N37" s="360" t="e">
        <f t="shared" si="13"/>
        <v>#REF!</v>
      </c>
      <c r="O37" s="11"/>
      <c r="P37" s="11"/>
      <c r="Q37" s="11"/>
      <c r="R37" s="11"/>
      <c r="S37" s="11"/>
      <c r="T37" s="11"/>
      <c r="U37" s="11"/>
      <c r="V37" s="11"/>
      <c r="W37" s="11"/>
      <c r="X37" s="11"/>
      <c r="Y37" s="11"/>
      <c r="Z37" s="11"/>
      <c r="AA37" s="11"/>
    </row>
    <row r="38" spans="1:27" s="10" customFormat="1" ht="10.199999999999999">
      <c r="A38" s="423">
        <v>2001005000003</v>
      </c>
      <c r="B38" s="9" t="s">
        <v>271</v>
      </c>
      <c r="C38" s="348" t="e">
        <f>-SUMIF(#REF!,'CA EF'!A38,#REF!)</f>
        <v>#REF!</v>
      </c>
      <c r="D38" s="184"/>
      <c r="E38" s="184"/>
      <c r="F38" s="434" t="e">
        <f>-SUMIF(#REF!,'CA EF'!A38,#REF!)</f>
        <v>#REF!</v>
      </c>
      <c r="G38" s="348" t="e">
        <f t="shared" si="17"/>
        <v>#REF!</v>
      </c>
      <c r="H38" s="348"/>
      <c r="I38" s="348"/>
      <c r="J38" s="348"/>
      <c r="K38" s="348" t="e">
        <f>-G38</f>
        <v>#REF!</v>
      </c>
      <c r="L38" s="348"/>
      <c r="M38" s="348"/>
      <c r="N38" s="360" t="e">
        <f t="shared" si="13"/>
        <v>#REF!</v>
      </c>
      <c r="O38" s="11"/>
      <c r="P38" s="11"/>
      <c r="Q38" s="11"/>
      <c r="R38" s="11"/>
      <c r="S38" s="11"/>
      <c r="T38" s="11"/>
      <c r="U38" s="11"/>
      <c r="V38" s="11"/>
      <c r="W38" s="11"/>
      <c r="X38" s="11"/>
      <c r="Y38" s="11"/>
      <c r="Z38" s="11"/>
      <c r="AA38" s="11"/>
    </row>
    <row r="39" spans="1:27" s="10" customFormat="1" ht="10.199999999999999">
      <c r="A39" s="423">
        <v>2001005000004</v>
      </c>
      <c r="B39" s="9" t="s">
        <v>272</v>
      </c>
      <c r="C39" s="348" t="e">
        <f>-SUMIF(#REF!,'CA EF'!A39,#REF!)</f>
        <v>#REF!</v>
      </c>
      <c r="D39" s="184"/>
      <c r="E39" s="184"/>
      <c r="F39" s="434" t="e">
        <f>-SUMIF(#REF!,'CA EF'!A39,#REF!)</f>
        <v>#REF!</v>
      </c>
      <c r="G39" s="348" t="e">
        <f t="shared" si="14"/>
        <v>#REF!</v>
      </c>
      <c r="H39" s="348"/>
      <c r="I39" s="348"/>
      <c r="J39" s="348"/>
      <c r="K39" s="348" t="e">
        <f>-G39</f>
        <v>#REF!</v>
      </c>
      <c r="L39" s="348"/>
      <c r="M39" s="348"/>
      <c r="N39" s="360" t="e">
        <f t="shared" si="13"/>
        <v>#REF!</v>
      </c>
      <c r="O39" s="11"/>
      <c r="P39" s="11"/>
      <c r="Q39" s="11"/>
      <c r="R39" s="11"/>
      <c r="S39" s="11"/>
      <c r="T39" s="11"/>
      <c r="U39" s="11"/>
      <c r="V39" s="11"/>
      <c r="W39" s="11"/>
      <c r="X39" s="11"/>
      <c r="Y39" s="11"/>
      <c r="Z39" s="11"/>
      <c r="AA39" s="11"/>
    </row>
    <row r="40" spans="1:27" s="10" customFormat="1" ht="10.199999999999999">
      <c r="A40" s="423">
        <v>2001005000005</v>
      </c>
      <c r="B40" s="9" t="s">
        <v>66</v>
      </c>
      <c r="C40" s="348" t="e">
        <f>-SUMIF(#REF!,'CA EF'!A40,#REF!)</f>
        <v>#REF!</v>
      </c>
      <c r="D40" s="184"/>
      <c r="E40" s="184"/>
      <c r="F40" s="434" t="e">
        <f>-SUMIF(#REF!,'CA EF'!A40,#REF!)</f>
        <v>#REF!</v>
      </c>
      <c r="G40" s="348" t="e">
        <f t="shared" si="14"/>
        <v>#REF!</v>
      </c>
      <c r="H40" s="348"/>
      <c r="I40" s="348"/>
      <c r="J40" s="348"/>
      <c r="K40" s="348" t="e">
        <f>-G40</f>
        <v>#REF!</v>
      </c>
      <c r="L40" s="348"/>
      <c r="M40" s="348"/>
      <c r="N40" s="360" t="e">
        <f t="shared" si="13"/>
        <v>#REF!</v>
      </c>
      <c r="O40" s="11"/>
      <c r="P40" s="11"/>
      <c r="Q40" s="11"/>
      <c r="R40" s="11"/>
      <c r="S40" s="11"/>
      <c r="T40" s="11"/>
      <c r="U40" s="11"/>
      <c r="V40" s="11"/>
      <c r="W40" s="11"/>
      <c r="X40" s="11"/>
      <c r="Y40" s="11"/>
      <c r="Z40" s="11"/>
      <c r="AA40" s="11"/>
    </row>
    <row r="41" spans="1:27" s="10" customFormat="1" ht="10.199999999999999">
      <c r="A41" s="423">
        <v>2001005000006</v>
      </c>
      <c r="B41" s="9" t="s">
        <v>462</v>
      </c>
      <c r="C41" s="348" t="e">
        <f>-SUMIF(#REF!,'CA EF'!A41,#REF!)</f>
        <v>#REF!</v>
      </c>
      <c r="D41" s="184"/>
      <c r="E41" s="184"/>
      <c r="F41" s="434" t="e">
        <f>-SUMIF(#REF!,'CA EF'!A41,#REF!)</f>
        <v>#REF!</v>
      </c>
      <c r="G41" s="348" t="e">
        <f t="shared" ref="G41" si="19">+C41-F41+D41-E41</f>
        <v>#REF!</v>
      </c>
      <c r="H41" s="348" t="e">
        <f>-G41</f>
        <v>#REF!</v>
      </c>
      <c r="I41" s="348"/>
      <c r="J41" s="348"/>
      <c r="K41" s="348">
        <v>0</v>
      </c>
      <c r="L41" s="348"/>
      <c r="M41" s="348"/>
      <c r="N41" s="360" t="e">
        <f t="shared" ref="N41" si="20">SUM(G41:M41)</f>
        <v>#REF!</v>
      </c>
      <c r="O41" s="11"/>
      <c r="P41" s="11"/>
      <c r="Q41" s="11"/>
      <c r="R41" s="11"/>
      <c r="S41" s="11"/>
      <c r="T41" s="11"/>
      <c r="U41" s="11"/>
      <c r="V41" s="11"/>
      <c r="W41" s="11"/>
      <c r="X41" s="11"/>
      <c r="Y41" s="11"/>
      <c r="Z41" s="11"/>
      <c r="AA41" s="11"/>
    </row>
    <row r="42" spans="1:27" s="10" customFormat="1" ht="10.199999999999999">
      <c r="A42" s="423">
        <v>2001002</v>
      </c>
      <c r="B42" s="9" t="s">
        <v>316</v>
      </c>
      <c r="C42" s="348" t="e">
        <f>-SUMIF(#REF!,'CA EF'!A42,#REF!)</f>
        <v>#REF!</v>
      </c>
      <c r="D42" s="184"/>
      <c r="E42" s="184"/>
      <c r="F42" s="434" t="e">
        <f>-SUMIF(#REF!,'CA EF'!A42,#REF!)</f>
        <v>#REF!</v>
      </c>
      <c r="G42" s="348" t="e">
        <f t="shared" si="14"/>
        <v>#REF!</v>
      </c>
      <c r="H42" s="348"/>
      <c r="I42" s="348"/>
      <c r="J42" s="348" t="e">
        <f t="shared" ref="J42:J43" si="21">-G42</f>
        <v>#REF!</v>
      </c>
      <c r="K42" s="348"/>
      <c r="L42" s="348"/>
      <c r="M42" s="348"/>
      <c r="N42" s="360" t="e">
        <f t="shared" ref="N42:N43" si="22">SUM(G42:M42)</f>
        <v>#REF!</v>
      </c>
      <c r="O42" s="11"/>
      <c r="P42" s="11"/>
      <c r="Q42" s="11"/>
      <c r="R42" s="11"/>
      <c r="S42" s="11"/>
      <c r="T42" s="11"/>
      <c r="U42" s="11"/>
      <c r="V42" s="11"/>
      <c r="W42" s="11"/>
      <c r="X42" s="11"/>
      <c r="Y42" s="11"/>
      <c r="Z42" s="11"/>
      <c r="AA42" s="11"/>
    </row>
    <row r="43" spans="1:27" s="391" customFormat="1" ht="10.199999999999999">
      <c r="A43" s="423">
        <v>2001002000004</v>
      </c>
      <c r="B43" s="389" t="s">
        <v>317</v>
      </c>
      <c r="C43" s="348" t="e">
        <f>-SUMIF(#REF!,'CA EF'!A43,#REF!)</f>
        <v>#REF!</v>
      </c>
      <c r="D43" s="385"/>
      <c r="E43" s="385"/>
      <c r="F43" s="434" t="e">
        <f>-SUMIF(#REF!,'CA EF'!A43,#REF!)</f>
        <v>#REF!</v>
      </c>
      <c r="G43" s="384" t="e">
        <f t="shared" si="14"/>
        <v>#REF!</v>
      </c>
      <c r="H43" s="384"/>
      <c r="I43" s="384"/>
      <c r="J43" s="384" t="e">
        <f t="shared" si="21"/>
        <v>#REF!</v>
      </c>
      <c r="K43" s="384"/>
      <c r="L43" s="384"/>
      <c r="M43" s="384"/>
      <c r="N43" s="386" t="e">
        <f t="shared" si="22"/>
        <v>#REF!</v>
      </c>
      <c r="O43" s="390"/>
      <c r="P43" s="390"/>
      <c r="Q43" s="390"/>
      <c r="R43" s="390"/>
      <c r="S43" s="390"/>
      <c r="T43" s="390"/>
      <c r="U43" s="390"/>
      <c r="V43" s="390"/>
      <c r="W43" s="390"/>
      <c r="X43" s="390"/>
      <c r="Y43" s="390"/>
      <c r="Z43" s="390"/>
      <c r="AA43" s="390"/>
    </row>
    <row r="44" spans="1:27" s="13" customFormat="1" ht="10.199999999999999">
      <c r="A44" s="430"/>
      <c r="B44" s="166"/>
      <c r="C44" s="351"/>
      <c r="D44" s="185"/>
      <c r="E44" s="185"/>
      <c r="F44" s="186"/>
      <c r="G44" s="186"/>
      <c r="H44" s="186"/>
      <c r="I44" s="186"/>
      <c r="J44" s="351"/>
      <c r="K44" s="351"/>
      <c r="L44" s="351"/>
      <c r="M44" s="351"/>
      <c r="N44" s="361"/>
      <c r="O44" s="12"/>
      <c r="P44" s="12"/>
      <c r="Q44" s="12"/>
      <c r="R44" s="12"/>
      <c r="S44" s="12"/>
      <c r="T44" s="12"/>
      <c r="U44" s="12"/>
      <c r="V44" s="12"/>
      <c r="W44" s="12"/>
      <c r="X44" s="12"/>
      <c r="Y44" s="12"/>
      <c r="Z44" s="12"/>
      <c r="AA44" s="12"/>
    </row>
    <row r="45" spans="1:27" s="10" customFormat="1" ht="10.199999999999999">
      <c r="A45" s="427"/>
      <c r="B45" s="148" t="s">
        <v>85</v>
      </c>
      <c r="C45" s="352" t="e">
        <f>+#REF!+SUM('CA EF'!C46:C49)</f>
        <v>#REF!</v>
      </c>
      <c r="D45" s="183"/>
      <c r="E45" s="183"/>
      <c r="F45" s="358"/>
      <c r="G45" s="183"/>
      <c r="H45" s="183"/>
      <c r="I45" s="183"/>
      <c r="J45" s="358"/>
      <c r="K45" s="358"/>
      <c r="L45" s="358"/>
      <c r="M45" s="358"/>
      <c r="N45" s="362">
        <f t="shared" si="13"/>
        <v>0</v>
      </c>
      <c r="O45" s="11"/>
      <c r="P45" s="11"/>
      <c r="Q45" s="11"/>
      <c r="R45" s="11"/>
      <c r="S45" s="11"/>
      <c r="T45" s="11"/>
      <c r="U45" s="11"/>
      <c r="V45" s="11"/>
      <c r="W45" s="11"/>
      <c r="X45" s="11"/>
      <c r="Y45" s="11"/>
      <c r="Z45" s="11"/>
      <c r="AA45" s="11"/>
    </row>
    <row r="46" spans="1:27" s="10" customFormat="1" ht="10.199999999999999">
      <c r="A46" s="423">
        <v>3001000000001</v>
      </c>
      <c r="B46" s="9" t="s">
        <v>273</v>
      </c>
      <c r="C46" s="348" t="e">
        <f>-SUMIF(#REF!,'CA EF'!A46,#REF!)</f>
        <v>#REF!</v>
      </c>
      <c r="D46" s="182"/>
      <c r="E46" s="182"/>
      <c r="F46" s="434" t="e">
        <f>-SUMIF(#REF!,'CA EF'!A46,#REF!)</f>
        <v>#REF!</v>
      </c>
      <c r="G46" s="348" t="e">
        <f>+C46-F46+D46-E46</f>
        <v>#REF!</v>
      </c>
      <c r="H46" s="353"/>
      <c r="I46" s="353"/>
      <c r="J46" s="353"/>
      <c r="K46" s="353"/>
      <c r="L46" s="348"/>
      <c r="M46" s="348" t="e">
        <f>-G46</f>
        <v>#REF!</v>
      </c>
      <c r="N46" s="360" t="e">
        <f t="shared" si="13"/>
        <v>#REF!</v>
      </c>
    </row>
    <row r="47" spans="1:27" s="10" customFormat="1" ht="10.199999999999999">
      <c r="A47" s="423">
        <v>3001000000002</v>
      </c>
      <c r="B47" s="9" t="s">
        <v>274</v>
      </c>
      <c r="C47" s="348" t="e">
        <f>-SUMIF(#REF!,'CA EF'!A47,#REF!)</f>
        <v>#REF!</v>
      </c>
      <c r="D47" s="182"/>
      <c r="E47" s="182"/>
      <c r="F47" s="434" t="e">
        <f>-SUMIF(#REF!,'CA EF'!A47,#REF!)</f>
        <v>#REF!</v>
      </c>
      <c r="G47" s="348" t="e">
        <f>+C47-F47+D47-E47</f>
        <v>#REF!</v>
      </c>
      <c r="H47" s="353"/>
      <c r="I47" s="353"/>
      <c r="J47" s="353"/>
      <c r="K47" s="353"/>
      <c r="L47" s="348" t="e">
        <f>-G47</f>
        <v>#REF!</v>
      </c>
      <c r="M47" s="348"/>
      <c r="N47" s="360" t="e">
        <f t="shared" si="13"/>
        <v>#REF!</v>
      </c>
    </row>
    <row r="48" spans="1:27" s="10" customFormat="1" ht="10.199999999999999">
      <c r="A48" s="423" t="e">
        <v>#N/A</v>
      </c>
      <c r="B48" s="9" t="s">
        <v>136</v>
      </c>
      <c r="C48" s="348" t="e">
        <f>-#REF!</f>
        <v>#REF!</v>
      </c>
      <c r="D48" s="184" t="e">
        <f>-C48</f>
        <v>#REF!</v>
      </c>
      <c r="E48" s="184"/>
      <c r="F48" s="434"/>
      <c r="G48" s="353" t="e">
        <f>+C48-F48+D48-E48</f>
        <v>#REF!</v>
      </c>
      <c r="H48" s="353"/>
      <c r="I48" s="353"/>
      <c r="J48" s="353"/>
      <c r="K48" s="353"/>
      <c r="L48" s="348"/>
      <c r="M48" s="348"/>
      <c r="N48" s="360" t="e">
        <f t="shared" si="13"/>
        <v>#REF!</v>
      </c>
    </row>
    <row r="49" spans="1:27" s="10" customFormat="1" ht="10.199999999999999">
      <c r="A49" s="423" t="e">
        <v>#N/A</v>
      </c>
      <c r="B49" s="9" t="s">
        <v>86</v>
      </c>
      <c r="C49" s="348" t="e">
        <f>-#REF!</f>
        <v>#REF!</v>
      </c>
      <c r="D49" s="184" t="e">
        <f>-C49</f>
        <v>#REF!</v>
      </c>
      <c r="E49" s="184" t="e">
        <f>+D48</f>
        <v>#REF!</v>
      </c>
      <c r="F49" s="434" t="e">
        <f>-#REF!</f>
        <v>#REF!</v>
      </c>
      <c r="G49" s="359" t="e">
        <f>+C49-F49+D49-E49</f>
        <v>#REF!</v>
      </c>
      <c r="H49" s="353"/>
      <c r="I49" s="353"/>
      <c r="J49" s="353"/>
      <c r="K49" s="353" t="e">
        <f>-G49</f>
        <v>#REF!</v>
      </c>
      <c r="L49" s="348"/>
      <c r="M49" s="348"/>
      <c r="N49" s="360" t="e">
        <f t="shared" si="13"/>
        <v>#REF!</v>
      </c>
    </row>
    <row r="50" spans="1:27" s="13" customFormat="1" ht="10.199999999999999">
      <c r="A50" s="430"/>
      <c r="B50" s="166"/>
      <c r="C50" s="351"/>
      <c r="D50" s="185"/>
      <c r="E50" s="185"/>
      <c r="F50" s="186"/>
      <c r="G50" s="351"/>
      <c r="H50" s="351"/>
      <c r="I50" s="351"/>
      <c r="J50" s="351"/>
      <c r="K50" s="351"/>
      <c r="L50" s="351"/>
      <c r="M50" s="351"/>
      <c r="N50" s="361"/>
      <c r="O50" s="12"/>
      <c r="P50" s="12"/>
      <c r="Q50" s="12"/>
      <c r="R50" s="12"/>
      <c r="S50" s="12"/>
      <c r="T50" s="12"/>
      <c r="U50" s="12"/>
      <c r="V50" s="12"/>
      <c r="W50" s="12"/>
      <c r="X50" s="12"/>
      <c r="Y50" s="12"/>
      <c r="Z50" s="12"/>
      <c r="AA50" s="12"/>
    </row>
    <row r="51" spans="1:27" s="10" customFormat="1" ht="10.199999999999999">
      <c r="A51" s="427"/>
      <c r="B51" s="148" t="s">
        <v>13</v>
      </c>
      <c r="C51" s="352" t="e">
        <f>+#REF!+SUM('CA EF'!C52:C58)</f>
        <v>#REF!</v>
      </c>
      <c r="D51" s="183"/>
      <c r="E51" s="183"/>
      <c r="F51" s="183"/>
      <c r="G51" s="358"/>
      <c r="H51" s="358"/>
      <c r="I51" s="358"/>
      <c r="J51" s="358"/>
      <c r="K51" s="358"/>
      <c r="L51" s="358"/>
      <c r="M51" s="358"/>
      <c r="N51" s="362">
        <f t="shared" si="13"/>
        <v>0</v>
      </c>
      <c r="O51" s="11"/>
      <c r="P51" s="11"/>
      <c r="Q51" s="11"/>
      <c r="R51" s="11"/>
      <c r="S51" s="11"/>
      <c r="T51" s="11"/>
      <c r="U51" s="11"/>
      <c r="V51" s="11"/>
      <c r="W51" s="11"/>
      <c r="X51" s="11"/>
      <c r="Y51" s="11"/>
      <c r="Z51" s="11"/>
      <c r="AA51" s="11"/>
    </row>
    <row r="52" spans="1:27" s="10" customFormat="1" ht="10.199999999999999">
      <c r="A52" s="423">
        <v>4001001000005</v>
      </c>
      <c r="B52" s="9" t="s">
        <v>357</v>
      </c>
      <c r="C52" s="348" t="e">
        <f>-SUMIF(#REF!,'CA EF'!A52,#REF!)</f>
        <v>#REF!</v>
      </c>
      <c r="D52" s="182"/>
      <c r="E52" s="182"/>
      <c r="F52" s="434"/>
      <c r="G52" s="348" t="e">
        <f t="shared" ref="G52" si="23">+C52-F52+D52-E52</f>
        <v>#REF!</v>
      </c>
      <c r="H52" s="348" t="e">
        <f t="shared" ref="H52" si="24">-G52</f>
        <v>#REF!</v>
      </c>
      <c r="I52" s="348"/>
      <c r="J52" s="348"/>
      <c r="K52" s="348"/>
      <c r="L52" s="348"/>
      <c r="M52" s="348"/>
      <c r="N52" s="360" t="e">
        <f t="shared" ref="N52" si="25">SUM(G52:M52)</f>
        <v>#REF!</v>
      </c>
      <c r="O52" s="11"/>
      <c r="P52" s="11"/>
      <c r="Q52" s="11"/>
      <c r="R52" s="11"/>
      <c r="S52" s="11"/>
      <c r="T52" s="11"/>
      <c r="U52" s="11"/>
      <c r="V52" s="11"/>
      <c r="W52" s="11"/>
      <c r="X52" s="11"/>
      <c r="Y52" s="11"/>
      <c r="Z52" s="11"/>
      <c r="AA52" s="11"/>
    </row>
    <row r="53" spans="1:27" s="10" customFormat="1" ht="10.199999999999999">
      <c r="A53" s="423">
        <v>4001001000007</v>
      </c>
      <c r="B53" s="9" t="s">
        <v>275</v>
      </c>
      <c r="C53" s="348" t="e">
        <f>-SUMIF(#REF!,'CA EF'!A53,#REF!)</f>
        <v>#REF!</v>
      </c>
      <c r="D53" s="182"/>
      <c r="E53" s="182"/>
      <c r="F53" s="434"/>
      <c r="G53" s="348" t="e">
        <f t="shared" ref="G53:G58" si="26">+C53-F53+D53-E53</f>
        <v>#REF!</v>
      </c>
      <c r="H53" s="348" t="e">
        <f t="shared" ref="H53:H57" si="27">-G53</f>
        <v>#REF!</v>
      </c>
      <c r="I53" s="348"/>
      <c r="J53" s="348"/>
      <c r="K53" s="348"/>
      <c r="L53" s="348"/>
      <c r="M53" s="348"/>
      <c r="N53" s="360" t="e">
        <f t="shared" si="13"/>
        <v>#REF!</v>
      </c>
      <c r="O53" s="11"/>
      <c r="P53" s="11"/>
      <c r="Q53" s="11"/>
      <c r="R53" s="11"/>
      <c r="S53" s="11"/>
      <c r="T53" s="11"/>
      <c r="U53" s="11"/>
      <c r="V53" s="11"/>
      <c r="W53" s="11"/>
      <c r="X53" s="11"/>
      <c r="Y53" s="11"/>
      <c r="Z53" s="11"/>
      <c r="AA53" s="11"/>
    </row>
    <row r="54" spans="1:27" s="10" customFormat="1" ht="10.199999999999999">
      <c r="A54" s="423">
        <v>4001001000011</v>
      </c>
      <c r="B54" s="9" t="s">
        <v>276</v>
      </c>
      <c r="C54" s="348" t="e">
        <f>-SUMIF(#REF!,'CA EF'!A54,#REF!)</f>
        <v>#REF!</v>
      </c>
      <c r="D54" s="182"/>
      <c r="E54" s="182"/>
      <c r="F54" s="434"/>
      <c r="G54" s="348" t="e">
        <f t="shared" si="26"/>
        <v>#REF!</v>
      </c>
      <c r="H54" s="348" t="e">
        <f t="shared" si="27"/>
        <v>#REF!</v>
      </c>
      <c r="I54" s="348"/>
      <c r="J54" s="348"/>
      <c r="K54" s="348"/>
      <c r="L54" s="348"/>
      <c r="M54" s="348"/>
      <c r="N54" s="360" t="e">
        <f t="shared" si="13"/>
        <v>#REF!</v>
      </c>
      <c r="O54" s="11"/>
      <c r="P54" s="11"/>
      <c r="Q54" s="11"/>
      <c r="R54" s="11"/>
      <c r="S54" s="11"/>
      <c r="T54" s="11"/>
      <c r="U54" s="11"/>
      <c r="V54" s="11"/>
      <c r="W54" s="11"/>
      <c r="X54" s="11"/>
      <c r="Y54" s="11"/>
      <c r="Z54" s="11"/>
      <c r="AA54" s="11"/>
    </row>
    <row r="55" spans="1:27" s="10" customFormat="1" ht="10.199999999999999">
      <c r="A55" s="423">
        <v>4001003001001</v>
      </c>
      <c r="B55" s="9" t="s">
        <v>277</v>
      </c>
      <c r="C55" s="348" t="e">
        <f>-SUMIF(#REF!,'CA EF'!A55,#REF!)</f>
        <v>#REF!</v>
      </c>
      <c r="D55" s="182"/>
      <c r="E55" s="182"/>
      <c r="F55" s="434"/>
      <c r="G55" s="348" t="e">
        <f t="shared" si="26"/>
        <v>#REF!</v>
      </c>
      <c r="H55" s="348" t="e">
        <f t="shared" si="27"/>
        <v>#REF!</v>
      </c>
      <c r="I55" s="348"/>
      <c r="J55" s="348"/>
      <c r="K55" s="348"/>
      <c r="L55" s="348"/>
      <c r="M55" s="348"/>
      <c r="N55" s="360" t="e">
        <f t="shared" si="13"/>
        <v>#REF!</v>
      </c>
      <c r="O55" s="11"/>
      <c r="P55" s="11"/>
      <c r="Q55" s="11"/>
      <c r="R55" s="11"/>
      <c r="S55" s="11"/>
      <c r="T55" s="11"/>
      <c r="U55" s="11"/>
      <c r="V55" s="11"/>
      <c r="W55" s="11"/>
      <c r="X55" s="11"/>
      <c r="Y55" s="11"/>
      <c r="Z55" s="11"/>
      <c r="AA55" s="11"/>
    </row>
    <row r="56" spans="1:27" s="10" customFormat="1" ht="10.199999999999999">
      <c r="A56" s="423">
        <v>4001005004006</v>
      </c>
      <c r="B56" s="9" t="s">
        <v>358</v>
      </c>
      <c r="C56" s="348" t="e">
        <f>-SUMIF(#REF!,'CA EF'!A56,#REF!)</f>
        <v>#REF!</v>
      </c>
      <c r="D56" s="182"/>
      <c r="E56" s="182"/>
      <c r="F56" s="434"/>
      <c r="G56" s="348" t="e">
        <f t="shared" ref="G56" si="28">+C56-F56+D56-E56</f>
        <v>#REF!</v>
      </c>
      <c r="H56" s="348" t="e">
        <f t="shared" ref="H56" si="29">-G56</f>
        <v>#REF!</v>
      </c>
      <c r="I56" s="348"/>
      <c r="J56" s="348"/>
      <c r="K56" s="348"/>
      <c r="L56" s="348"/>
      <c r="M56" s="348"/>
      <c r="N56" s="360" t="e">
        <f t="shared" ref="N56" si="30">SUM(G56:M56)</f>
        <v>#REF!</v>
      </c>
      <c r="O56" s="11"/>
      <c r="P56" s="11"/>
      <c r="Q56" s="11"/>
      <c r="R56" s="11"/>
      <c r="S56" s="11"/>
      <c r="T56" s="11"/>
      <c r="U56" s="11"/>
      <c r="V56" s="11"/>
      <c r="W56" s="11"/>
      <c r="X56" s="11"/>
      <c r="Y56" s="11"/>
      <c r="Z56" s="11"/>
      <c r="AA56" s="11"/>
    </row>
    <row r="57" spans="1:27" s="10" customFormat="1" ht="10.199999999999999">
      <c r="A57" s="423">
        <v>4001005004008</v>
      </c>
      <c r="B57" s="9" t="s">
        <v>278</v>
      </c>
      <c r="C57" s="348" t="e">
        <f>-SUMIF(#REF!,'CA EF'!A57,#REF!)</f>
        <v>#REF!</v>
      </c>
      <c r="D57" s="182"/>
      <c r="E57" s="182"/>
      <c r="F57" s="434"/>
      <c r="G57" s="348" t="e">
        <f t="shared" si="26"/>
        <v>#REF!</v>
      </c>
      <c r="H57" s="348" t="e">
        <f t="shared" si="27"/>
        <v>#REF!</v>
      </c>
      <c r="I57" s="348"/>
      <c r="J57" s="348"/>
      <c r="K57" s="348"/>
      <c r="L57" s="348"/>
      <c r="M57" s="348"/>
      <c r="N57" s="360" t="e">
        <f t="shared" si="13"/>
        <v>#REF!</v>
      </c>
      <c r="O57" s="11"/>
      <c r="P57" s="11"/>
      <c r="Q57" s="11"/>
      <c r="R57" s="11"/>
      <c r="S57" s="11"/>
      <c r="T57" s="11"/>
      <c r="U57" s="11"/>
      <c r="V57" s="11"/>
      <c r="W57" s="11"/>
      <c r="X57" s="11"/>
      <c r="Y57" s="11"/>
      <c r="Z57" s="11"/>
      <c r="AA57" s="11"/>
    </row>
    <row r="58" spans="1:27" s="10" customFormat="1" ht="10.199999999999999">
      <c r="A58" s="423">
        <v>4001005004011</v>
      </c>
      <c r="B58" s="9" t="s">
        <v>279</v>
      </c>
      <c r="C58" s="348" t="e">
        <f>-SUMIF(#REF!,'CA EF'!A58,#REF!)</f>
        <v>#REF!</v>
      </c>
      <c r="D58" s="182"/>
      <c r="E58" s="182"/>
      <c r="F58" s="434"/>
      <c r="G58" s="348" t="e">
        <f t="shared" si="26"/>
        <v>#REF!</v>
      </c>
      <c r="H58" s="348" t="e">
        <f t="shared" ref="H58" si="31">-G58</f>
        <v>#REF!</v>
      </c>
      <c r="I58" s="348"/>
      <c r="J58" s="348"/>
      <c r="K58" s="348"/>
      <c r="L58" s="348"/>
      <c r="M58" s="348"/>
      <c r="N58" s="360" t="e">
        <f t="shared" si="13"/>
        <v>#REF!</v>
      </c>
      <c r="O58" s="11"/>
      <c r="P58" s="11"/>
      <c r="Q58" s="11"/>
      <c r="R58" s="11"/>
      <c r="S58" s="11"/>
      <c r="T58" s="11"/>
      <c r="U58" s="11"/>
      <c r="V58" s="11"/>
      <c r="W58" s="11"/>
      <c r="X58" s="11"/>
      <c r="Y58" s="11"/>
      <c r="Z58" s="11"/>
      <c r="AA58" s="11"/>
    </row>
    <row r="59" spans="1:27" s="13" customFormat="1" ht="10.199999999999999">
      <c r="A59" s="430"/>
      <c r="B59" s="166"/>
      <c r="C59" s="351"/>
      <c r="D59" s="185"/>
      <c r="E59" s="185"/>
      <c r="F59" s="186"/>
      <c r="G59" s="351"/>
      <c r="H59" s="351"/>
      <c r="I59" s="351"/>
      <c r="J59" s="351"/>
      <c r="K59" s="351"/>
      <c r="L59" s="351"/>
      <c r="M59" s="351"/>
      <c r="N59" s="361"/>
      <c r="O59" s="12"/>
      <c r="P59" s="12"/>
      <c r="Q59" s="12"/>
      <c r="R59" s="12"/>
      <c r="S59" s="12"/>
      <c r="T59" s="12"/>
      <c r="U59" s="12"/>
      <c r="V59" s="12"/>
      <c r="W59" s="12"/>
      <c r="X59" s="12"/>
      <c r="Y59" s="12"/>
      <c r="Z59" s="12"/>
      <c r="AA59" s="12"/>
    </row>
    <row r="60" spans="1:27" s="10" customFormat="1" ht="10.199999999999999">
      <c r="A60" s="427"/>
      <c r="B60" s="148" t="s">
        <v>16</v>
      </c>
      <c r="C60" s="352" t="e">
        <f>#REF!-SUM('CA EF'!C61:C74)</f>
        <v>#REF!</v>
      </c>
      <c r="D60" s="183"/>
      <c r="E60" s="183"/>
      <c r="F60" s="183"/>
      <c r="G60" s="358"/>
      <c r="H60" s="358"/>
      <c r="I60" s="358"/>
      <c r="J60" s="358"/>
      <c r="K60" s="358"/>
      <c r="L60" s="358"/>
      <c r="M60" s="358"/>
      <c r="N60" s="362">
        <f t="shared" si="13"/>
        <v>0</v>
      </c>
      <c r="O60" s="11"/>
      <c r="P60" s="11"/>
      <c r="Q60" s="11"/>
      <c r="R60" s="11"/>
      <c r="S60" s="11"/>
      <c r="T60" s="11"/>
      <c r="U60" s="11"/>
      <c r="V60" s="11"/>
      <c r="W60" s="11"/>
      <c r="X60" s="11"/>
      <c r="Y60" s="11"/>
      <c r="Z60" s="11"/>
      <c r="AA60" s="11"/>
    </row>
    <row r="61" spans="1:27" s="13" customFormat="1" ht="10.199999999999999">
      <c r="A61" s="423">
        <v>5001001000005</v>
      </c>
      <c r="B61" s="9" t="s">
        <v>359</v>
      </c>
      <c r="C61" s="348" t="e">
        <f>+SUMIF(#REF!,'CA EF'!A61,#REF!)</f>
        <v>#REF!</v>
      </c>
      <c r="D61" s="182"/>
      <c r="E61" s="182"/>
      <c r="F61" s="434"/>
      <c r="G61" s="348" t="e">
        <f t="shared" ref="G61" si="32">+C61-F61+D61-E61</f>
        <v>#REF!</v>
      </c>
      <c r="H61" s="348" t="e">
        <f t="shared" ref="H61" si="33">-G61</f>
        <v>#REF!</v>
      </c>
      <c r="I61" s="348"/>
      <c r="J61" s="348"/>
      <c r="K61" s="348"/>
      <c r="L61" s="348"/>
      <c r="M61" s="348"/>
      <c r="N61" s="360" t="e">
        <f t="shared" ref="N61" si="34">SUM(G61:M61)</f>
        <v>#REF!</v>
      </c>
      <c r="O61" s="12"/>
      <c r="P61" s="12"/>
      <c r="Q61" s="12"/>
      <c r="R61" s="12"/>
      <c r="S61" s="12"/>
      <c r="T61" s="12"/>
      <c r="U61" s="12"/>
      <c r="V61" s="12"/>
      <c r="W61" s="12"/>
      <c r="X61" s="12"/>
      <c r="Y61" s="12"/>
      <c r="Z61" s="12"/>
      <c r="AA61" s="12"/>
    </row>
    <row r="62" spans="1:27" s="13" customFormat="1" ht="10.199999999999999">
      <c r="A62" s="423">
        <v>5001001000007</v>
      </c>
      <c r="B62" s="9" t="s">
        <v>280</v>
      </c>
      <c r="C62" s="348" t="e">
        <f>+SUMIF(#REF!,'CA EF'!A62,#REF!)</f>
        <v>#REF!</v>
      </c>
      <c r="D62" s="182"/>
      <c r="E62" s="182"/>
      <c r="F62" s="434"/>
      <c r="G62" s="348" t="e">
        <f t="shared" ref="G62:G74" si="35">+C62-F62+D62-E62</f>
        <v>#REF!</v>
      </c>
      <c r="H62" s="348" t="e">
        <f t="shared" ref="H62" si="36">-G62</f>
        <v>#REF!</v>
      </c>
      <c r="I62" s="348"/>
      <c r="J62" s="348"/>
      <c r="K62" s="348"/>
      <c r="L62" s="348"/>
      <c r="M62" s="348"/>
      <c r="N62" s="360" t="e">
        <f t="shared" si="13"/>
        <v>#REF!</v>
      </c>
      <c r="O62" s="12"/>
      <c r="P62" s="12"/>
      <c r="Q62" s="12"/>
      <c r="R62" s="12"/>
      <c r="S62" s="12"/>
      <c r="T62" s="12"/>
      <c r="U62" s="12"/>
      <c r="V62" s="12"/>
      <c r="W62" s="12"/>
      <c r="X62" s="12"/>
      <c r="Y62" s="12"/>
      <c r="Z62" s="12"/>
      <c r="AA62" s="12"/>
    </row>
    <row r="63" spans="1:27" s="13" customFormat="1" ht="10.199999999999999">
      <c r="A63" s="423">
        <v>5001001000009</v>
      </c>
      <c r="B63" s="9" t="s">
        <v>281</v>
      </c>
      <c r="C63" s="348" t="e">
        <f>+SUMIF(#REF!,'CA EF'!A63,#REF!)</f>
        <v>#REF!</v>
      </c>
      <c r="D63" s="182"/>
      <c r="E63" s="182"/>
      <c r="F63" s="434"/>
      <c r="G63" s="348" t="e">
        <f t="shared" ref="G63:G70" si="37">+C63-F63+D63-E63</f>
        <v>#REF!</v>
      </c>
      <c r="H63" s="348" t="e">
        <f t="shared" ref="H63" si="38">-G63</f>
        <v>#REF!</v>
      </c>
      <c r="I63" s="348"/>
      <c r="J63" s="348"/>
      <c r="K63" s="348"/>
      <c r="L63" s="348"/>
      <c r="M63" s="348"/>
      <c r="N63" s="360" t="e">
        <f t="shared" si="13"/>
        <v>#REF!</v>
      </c>
      <c r="O63" s="12"/>
      <c r="P63" s="12"/>
      <c r="Q63" s="12"/>
      <c r="R63" s="12"/>
      <c r="S63" s="12"/>
      <c r="T63" s="12"/>
      <c r="U63" s="12"/>
      <c r="V63" s="12"/>
      <c r="W63" s="12"/>
      <c r="X63" s="12"/>
      <c r="Y63" s="12"/>
      <c r="Z63" s="12"/>
      <c r="AA63" s="12"/>
    </row>
    <row r="64" spans="1:27" s="388" customFormat="1" ht="10.199999999999999">
      <c r="A64" s="423">
        <v>5002002000002</v>
      </c>
      <c r="B64" s="389" t="s">
        <v>360</v>
      </c>
      <c r="C64" s="348" t="e">
        <f>+SUMIF(#REF!,'CA EF'!A64,#REF!)</f>
        <v>#REF!</v>
      </c>
      <c r="D64" s="385"/>
      <c r="E64" s="385"/>
      <c r="F64" s="434"/>
      <c r="G64" s="384" t="e">
        <f t="shared" si="37"/>
        <v>#REF!</v>
      </c>
      <c r="H64" s="384"/>
      <c r="I64" s="384"/>
      <c r="J64" s="384"/>
      <c r="K64" s="384" t="e">
        <f>-G64</f>
        <v>#REF!</v>
      </c>
      <c r="L64" s="384"/>
      <c r="M64" s="384"/>
      <c r="N64" s="360" t="e">
        <f t="shared" ref="N64" si="39">SUM(G64:M64)</f>
        <v>#REF!</v>
      </c>
      <c r="O64" s="387"/>
      <c r="P64" s="387"/>
      <c r="Q64" s="387"/>
      <c r="R64" s="387"/>
      <c r="S64" s="387"/>
      <c r="T64" s="387"/>
      <c r="U64" s="387"/>
      <c r="V64" s="387"/>
      <c r="W64" s="387"/>
      <c r="X64" s="387"/>
      <c r="Y64" s="387"/>
      <c r="Z64" s="387"/>
      <c r="AA64" s="387"/>
    </row>
    <row r="65" spans="1:41" s="388" customFormat="1" ht="10.199999999999999">
      <c r="A65" s="423">
        <v>5002002000003</v>
      </c>
      <c r="B65" s="389" t="s">
        <v>361</v>
      </c>
      <c r="C65" s="348" t="e">
        <f>+SUMIF(#REF!,'CA EF'!A65,#REF!)</f>
        <v>#REF!</v>
      </c>
      <c r="D65" s="385"/>
      <c r="E65" s="385"/>
      <c r="F65" s="434"/>
      <c r="G65" s="384" t="e">
        <f t="shared" ref="G65" si="40">+C65-F65+D65-E65</f>
        <v>#REF!</v>
      </c>
      <c r="H65" s="384"/>
      <c r="I65" s="384"/>
      <c r="J65" s="384"/>
      <c r="K65" s="384" t="e">
        <f>-G65</f>
        <v>#REF!</v>
      </c>
      <c r="L65" s="384"/>
      <c r="M65" s="384"/>
      <c r="N65" s="360" t="e">
        <f t="shared" si="13"/>
        <v>#REF!</v>
      </c>
      <c r="O65" s="387"/>
      <c r="P65" s="387"/>
      <c r="Q65" s="387"/>
      <c r="R65" s="387"/>
      <c r="S65" s="387"/>
      <c r="T65" s="387"/>
      <c r="U65" s="387"/>
      <c r="V65" s="387"/>
      <c r="W65" s="387"/>
      <c r="X65" s="387"/>
      <c r="Y65" s="387"/>
      <c r="Z65" s="387"/>
      <c r="AA65" s="387"/>
    </row>
    <row r="66" spans="1:41" s="388" customFormat="1" ht="10.199999999999999">
      <c r="A66" s="423" t="s">
        <v>362</v>
      </c>
      <c r="B66" s="389" t="s">
        <v>318</v>
      </c>
      <c r="C66" s="348" t="e">
        <f>+SUMIF(#REF!,'CA EF'!A66,#REF!)</f>
        <v>#REF!</v>
      </c>
      <c r="D66" s="385"/>
      <c r="E66" s="385"/>
      <c r="F66" s="434"/>
      <c r="G66" s="384" t="e">
        <f t="shared" ref="G66" si="41">+C66-F66+D66-E66</f>
        <v>#REF!</v>
      </c>
      <c r="H66" s="384"/>
      <c r="I66" s="384"/>
      <c r="J66" s="384"/>
      <c r="K66" s="384" t="e">
        <f>-G66</f>
        <v>#REF!</v>
      </c>
      <c r="L66" s="384"/>
      <c r="M66" s="384"/>
      <c r="N66" s="360" t="e">
        <f t="shared" si="13"/>
        <v>#REF!</v>
      </c>
      <c r="O66" s="387"/>
      <c r="P66" s="387"/>
      <c r="Q66" s="387"/>
      <c r="R66" s="387"/>
      <c r="S66" s="387"/>
      <c r="T66" s="387"/>
      <c r="U66" s="387"/>
      <c r="V66" s="387"/>
      <c r="W66" s="387"/>
      <c r="X66" s="387"/>
      <c r="Y66" s="387"/>
      <c r="Z66" s="387"/>
      <c r="AA66" s="387"/>
    </row>
    <row r="67" spans="1:41" s="13" customFormat="1" ht="10.199999999999999">
      <c r="A67" s="423" t="s">
        <v>363</v>
      </c>
      <c r="B67" s="9" t="s">
        <v>364</v>
      </c>
      <c r="C67" s="348" t="e">
        <f>+SUMIF(#REF!,'CA EF'!A67,#REF!)</f>
        <v>#REF!</v>
      </c>
      <c r="D67" s="182"/>
      <c r="E67" s="182"/>
      <c r="F67" s="434"/>
      <c r="G67" s="348" t="e">
        <f t="shared" si="37"/>
        <v>#REF!</v>
      </c>
      <c r="H67" s="348"/>
      <c r="I67" s="348"/>
      <c r="J67" s="348"/>
      <c r="K67" s="348" t="e">
        <f>-G67</f>
        <v>#REF!</v>
      </c>
      <c r="L67" s="348"/>
      <c r="M67" s="348"/>
      <c r="N67" s="360" t="e">
        <f t="shared" si="13"/>
        <v>#REF!</v>
      </c>
      <c r="O67" s="12"/>
      <c r="P67" s="12"/>
      <c r="Q67" s="12"/>
      <c r="R67" s="12"/>
      <c r="S67" s="12"/>
      <c r="T67" s="12"/>
      <c r="U67" s="12"/>
      <c r="V67" s="12"/>
      <c r="W67" s="12"/>
      <c r="X67" s="12"/>
      <c r="Y67" s="12"/>
      <c r="Z67" s="12"/>
      <c r="AA67" s="12"/>
    </row>
    <row r="68" spans="1:41" s="13" customFormat="1" ht="10.199999999999999">
      <c r="A68" s="423" t="s">
        <v>365</v>
      </c>
      <c r="B68" s="9" t="s">
        <v>366</v>
      </c>
      <c r="C68" s="348" t="e">
        <f>+SUMIF(#REF!,'CA EF'!A68,#REF!)</f>
        <v>#REF!</v>
      </c>
      <c r="D68" s="182"/>
      <c r="E68" s="182"/>
      <c r="F68" s="434"/>
      <c r="G68" s="348" t="e">
        <f t="shared" si="37"/>
        <v>#REF!</v>
      </c>
      <c r="H68" s="348"/>
      <c r="I68" s="348"/>
      <c r="J68" s="348"/>
      <c r="K68" s="348" t="e">
        <f t="shared" ref="K68:K70" si="42">-G68</f>
        <v>#REF!</v>
      </c>
      <c r="L68" s="348"/>
      <c r="M68" s="348"/>
      <c r="N68" s="360" t="e">
        <f t="shared" si="13"/>
        <v>#REF!</v>
      </c>
      <c r="O68" s="12"/>
      <c r="P68" s="12"/>
      <c r="Q68" s="12"/>
      <c r="R68" s="12"/>
      <c r="S68" s="12"/>
      <c r="T68" s="12"/>
      <c r="U68" s="12"/>
      <c r="V68" s="12"/>
      <c r="W68" s="12"/>
      <c r="X68" s="12"/>
      <c r="Y68" s="12"/>
      <c r="Z68" s="12"/>
      <c r="AA68" s="12"/>
    </row>
    <row r="69" spans="1:41" s="13" customFormat="1" ht="10.199999999999999">
      <c r="A69" s="423" t="s">
        <v>367</v>
      </c>
      <c r="B69" s="9" t="s">
        <v>368</v>
      </c>
      <c r="C69" s="348" t="e">
        <f>+SUMIF(#REF!,'CA EF'!A69,#REF!)</f>
        <v>#REF!</v>
      </c>
      <c r="D69" s="182"/>
      <c r="E69" s="182"/>
      <c r="F69" s="434"/>
      <c r="G69" s="348" t="e">
        <f t="shared" si="37"/>
        <v>#REF!</v>
      </c>
      <c r="H69" s="348"/>
      <c r="I69" s="348"/>
      <c r="J69" s="348"/>
      <c r="K69" s="348" t="e">
        <f t="shared" si="42"/>
        <v>#REF!</v>
      </c>
      <c r="L69" s="348"/>
      <c r="M69" s="348"/>
      <c r="N69" s="360" t="e">
        <f t="shared" si="13"/>
        <v>#REF!</v>
      </c>
      <c r="O69" s="12"/>
      <c r="P69" s="12"/>
      <c r="Q69" s="12"/>
      <c r="R69" s="12"/>
      <c r="S69" s="12"/>
      <c r="T69" s="12"/>
      <c r="U69" s="12"/>
      <c r="V69" s="12"/>
      <c r="W69" s="12"/>
      <c r="X69" s="12"/>
      <c r="Y69" s="12"/>
      <c r="Z69" s="12"/>
      <c r="AA69" s="12"/>
    </row>
    <row r="70" spans="1:41" s="13" customFormat="1" ht="10.199999999999999">
      <c r="A70" s="423" t="s">
        <v>369</v>
      </c>
      <c r="B70" s="9" t="s">
        <v>370</v>
      </c>
      <c r="C70" s="348" t="e">
        <f>+SUMIF(#REF!,'CA EF'!A70,#REF!)</f>
        <v>#REF!</v>
      </c>
      <c r="D70" s="182"/>
      <c r="E70" s="182"/>
      <c r="F70" s="434"/>
      <c r="G70" s="348" t="e">
        <f t="shared" si="37"/>
        <v>#REF!</v>
      </c>
      <c r="H70" s="348"/>
      <c r="I70" s="348"/>
      <c r="J70" s="348"/>
      <c r="K70" s="348" t="e">
        <f t="shared" si="42"/>
        <v>#REF!</v>
      </c>
      <c r="L70" s="348"/>
      <c r="M70" s="348"/>
      <c r="N70" s="360" t="e">
        <f t="shared" si="13"/>
        <v>#REF!</v>
      </c>
      <c r="O70" s="12"/>
      <c r="P70" s="12"/>
      <c r="Q70" s="12"/>
      <c r="R70" s="12"/>
      <c r="S70" s="12"/>
      <c r="T70" s="12"/>
      <c r="U70" s="12"/>
      <c r="V70" s="12"/>
      <c r="W70" s="12"/>
      <c r="X70" s="12"/>
      <c r="Y70" s="12"/>
      <c r="Z70" s="12"/>
      <c r="AA70" s="12"/>
    </row>
    <row r="71" spans="1:41" s="388" customFormat="1" ht="10.199999999999999">
      <c r="A71" s="423" t="s">
        <v>371</v>
      </c>
      <c r="B71" s="389" t="s">
        <v>319</v>
      </c>
      <c r="C71" s="348" t="e">
        <f>+SUMIF(#REF!,'CA EF'!A71,#REF!)</f>
        <v>#REF!</v>
      </c>
      <c r="D71" s="385"/>
      <c r="E71" s="385"/>
      <c r="F71" s="434"/>
      <c r="G71" s="384" t="e">
        <f t="shared" ref="G71" si="43">+C71-F71+D71-E71</f>
        <v>#REF!</v>
      </c>
      <c r="H71" s="384"/>
      <c r="I71" s="384"/>
      <c r="J71" s="384"/>
      <c r="K71" s="384" t="e">
        <f t="shared" ref="K71" si="44">-G71</f>
        <v>#REF!</v>
      </c>
      <c r="L71" s="384"/>
      <c r="M71" s="384"/>
      <c r="N71" s="360" t="e">
        <f t="shared" si="13"/>
        <v>#REF!</v>
      </c>
      <c r="O71" s="387"/>
      <c r="P71" s="387"/>
      <c r="Q71" s="387"/>
      <c r="R71" s="387"/>
      <c r="S71" s="387"/>
      <c r="T71" s="387"/>
      <c r="U71" s="387"/>
      <c r="V71" s="387"/>
      <c r="W71" s="387"/>
      <c r="X71" s="387"/>
      <c r="Y71" s="387"/>
      <c r="Z71" s="387"/>
      <c r="AA71" s="387"/>
    </row>
    <row r="72" spans="1:41" s="13" customFormat="1" ht="10.199999999999999">
      <c r="A72" s="423">
        <v>5002002000004</v>
      </c>
      <c r="B72" s="9" t="s">
        <v>282</v>
      </c>
      <c r="C72" s="348" t="e">
        <f>+SUMIF(#REF!,'CA EF'!A72,#REF!)</f>
        <v>#REF!</v>
      </c>
      <c r="D72" s="182"/>
      <c r="E72" s="182" t="e">
        <f>+C72</f>
        <v>#REF!</v>
      </c>
      <c r="F72" s="434"/>
      <c r="G72" s="348" t="e">
        <f t="shared" ref="G72" si="45">+C72-F72+D72-E72</f>
        <v>#REF!</v>
      </c>
      <c r="H72" s="348" t="e">
        <f t="shared" ref="H72" si="46">-G72</f>
        <v>#REF!</v>
      </c>
      <c r="I72" s="348"/>
      <c r="J72" s="348"/>
      <c r="K72" s="348"/>
      <c r="L72" s="348"/>
      <c r="M72" s="348"/>
      <c r="N72" s="360" t="e">
        <f t="shared" si="13"/>
        <v>#REF!</v>
      </c>
      <c r="O72" s="12"/>
      <c r="P72" s="12"/>
      <c r="Q72" s="12"/>
      <c r="R72" s="12"/>
      <c r="S72" s="12"/>
      <c r="T72" s="12"/>
      <c r="U72" s="12"/>
      <c r="V72" s="12"/>
      <c r="W72" s="12"/>
      <c r="X72" s="12"/>
      <c r="Y72" s="12"/>
      <c r="Z72" s="12"/>
      <c r="AA72" s="12"/>
    </row>
    <row r="73" spans="1:41" s="10" customFormat="1" ht="10.199999999999999">
      <c r="A73" s="423">
        <v>5002002001001</v>
      </c>
      <c r="B73" s="7" t="s">
        <v>283</v>
      </c>
      <c r="C73" s="348" t="e">
        <f>+SUMIF(#REF!,'CA EF'!A73,#REF!)</f>
        <v>#REF!</v>
      </c>
      <c r="D73" s="182"/>
      <c r="E73" s="182"/>
      <c r="F73" s="434"/>
      <c r="G73" s="348" t="e">
        <f t="shared" si="35"/>
        <v>#REF!</v>
      </c>
      <c r="H73" s="348"/>
      <c r="I73" s="348"/>
      <c r="J73" s="348"/>
      <c r="K73" s="348" t="e">
        <f>-G73</f>
        <v>#REF!</v>
      </c>
      <c r="L73" s="348"/>
      <c r="M73" s="348"/>
      <c r="N73" s="360" t="e">
        <f t="shared" si="13"/>
        <v>#REF!</v>
      </c>
    </row>
    <row r="74" spans="1:41" s="10" customFormat="1" ht="10.199999999999999">
      <c r="A74" s="423">
        <v>5002002001002</v>
      </c>
      <c r="B74" s="9" t="s">
        <v>284</v>
      </c>
      <c r="C74" s="348" t="e">
        <f>+SUMIF(#REF!,'CA EF'!A74,#REF!)</f>
        <v>#REF!</v>
      </c>
      <c r="D74" s="182"/>
      <c r="E74" s="182"/>
      <c r="F74" s="434"/>
      <c r="G74" s="348" t="e">
        <f t="shared" si="35"/>
        <v>#REF!</v>
      </c>
      <c r="H74" s="348"/>
      <c r="I74" s="348"/>
      <c r="J74" s="348"/>
      <c r="K74" s="348" t="e">
        <f>-G74</f>
        <v>#REF!</v>
      </c>
      <c r="L74" s="348"/>
      <c r="M74" s="348"/>
      <c r="N74" s="360" t="e">
        <f t="shared" si="13"/>
        <v>#REF!</v>
      </c>
    </row>
    <row r="75" spans="1:41" s="13" customFormat="1" ht="10.199999999999999">
      <c r="A75" s="430"/>
      <c r="B75" s="166"/>
      <c r="C75" s="348" t="e">
        <f>+SUMIF(#REF!,'CA EF'!A75,#REF!)</f>
        <v>#REF!</v>
      </c>
      <c r="D75" s="168"/>
      <c r="E75" s="168"/>
      <c r="F75" s="434" t="e">
        <f>SUMIF(#REF!,'CA EF'!A75,#REF!)</f>
        <v>#REF!</v>
      </c>
      <c r="G75" s="354"/>
      <c r="H75" s="354"/>
      <c r="I75" s="354"/>
      <c r="J75" s="354"/>
      <c r="K75" s="354"/>
      <c r="L75" s="354"/>
      <c r="M75" s="354"/>
      <c r="N75" s="363"/>
      <c r="O75" s="12"/>
      <c r="P75" s="12"/>
      <c r="Q75" s="12"/>
      <c r="R75" s="12"/>
      <c r="S75" s="12"/>
      <c r="T75" s="12"/>
      <c r="U75" s="12"/>
      <c r="V75" s="12"/>
      <c r="W75" s="12"/>
      <c r="X75" s="12"/>
      <c r="Y75" s="12"/>
      <c r="Z75" s="12"/>
      <c r="AA75" s="12"/>
    </row>
    <row r="76" spans="1:41" s="151" customFormat="1" ht="10.199999999999999">
      <c r="A76" s="431"/>
      <c r="B76" s="15" t="s">
        <v>86</v>
      </c>
      <c r="C76" s="355" t="e">
        <f>-SUM(C51:C58)-SUM(C60:C74)</f>
        <v>#REF!</v>
      </c>
      <c r="D76" s="371"/>
      <c r="E76" s="106" t="e">
        <f>+C76</f>
        <v>#REF!</v>
      </c>
      <c r="F76" s="107"/>
      <c r="G76" s="108" t="e">
        <f>+C76+D76-E76</f>
        <v>#REF!</v>
      </c>
      <c r="H76" s="109">
        <v>0</v>
      </c>
      <c r="I76" s="109">
        <v>0</v>
      </c>
      <c r="J76" s="364">
        <v>0</v>
      </c>
      <c r="K76" s="364">
        <v>0</v>
      </c>
      <c r="L76" s="364"/>
      <c r="M76" s="364"/>
      <c r="N76" s="365"/>
      <c r="O76" s="150"/>
      <c r="P76" s="150"/>
      <c r="Q76" s="150"/>
      <c r="R76" s="150"/>
      <c r="S76" s="150"/>
      <c r="T76" s="150"/>
      <c r="U76" s="150"/>
      <c r="V76" s="150"/>
      <c r="W76" s="150"/>
      <c r="X76" s="150"/>
      <c r="Y76" s="150"/>
      <c r="Z76" s="150"/>
      <c r="AA76" s="150"/>
    </row>
    <row r="77" spans="1:41" s="13" customFormat="1" ht="6.75" customHeight="1">
      <c r="A77" s="430"/>
      <c r="B77" s="166"/>
      <c r="C77" s="354"/>
      <c r="D77" s="168"/>
      <c r="E77" s="168"/>
      <c r="F77" s="167"/>
      <c r="G77" s="167"/>
      <c r="H77" s="167"/>
      <c r="I77" s="167"/>
      <c r="J77" s="354"/>
      <c r="K77" s="354"/>
      <c r="L77" s="354"/>
      <c r="M77" s="354"/>
      <c r="N77" s="363"/>
      <c r="O77" s="12"/>
      <c r="P77" s="12"/>
      <c r="Q77" s="12"/>
      <c r="R77" s="12"/>
      <c r="S77" s="12"/>
      <c r="T77" s="12"/>
      <c r="U77" s="12"/>
      <c r="V77" s="12"/>
      <c r="W77" s="12"/>
      <c r="X77" s="12"/>
      <c r="Y77" s="12"/>
      <c r="Z77" s="12"/>
      <c r="AA77" s="12"/>
    </row>
    <row r="78" spans="1:41" s="153" customFormat="1" ht="10.199999999999999">
      <c r="A78" s="432"/>
      <c r="B78" s="189" t="s">
        <v>87</v>
      </c>
      <c r="C78" s="189" t="e">
        <f t="shared" ref="C78:N78" si="47">SUM(C4:C76)</f>
        <v>#REF!</v>
      </c>
      <c r="D78" s="189" t="e">
        <f t="shared" si="47"/>
        <v>#REF!</v>
      </c>
      <c r="E78" s="189" t="e">
        <f t="shared" si="47"/>
        <v>#REF!</v>
      </c>
      <c r="F78" s="189" t="e">
        <f t="shared" si="47"/>
        <v>#REF!</v>
      </c>
      <c r="G78" s="189" t="e">
        <f t="shared" si="47"/>
        <v>#REF!</v>
      </c>
      <c r="H78" s="189" t="e">
        <f t="shared" si="47"/>
        <v>#REF!</v>
      </c>
      <c r="I78" s="189" t="e">
        <f t="shared" si="47"/>
        <v>#REF!</v>
      </c>
      <c r="J78" s="189" t="e">
        <f t="shared" si="47"/>
        <v>#REF!</v>
      </c>
      <c r="K78" s="189" t="e">
        <f t="shared" si="47"/>
        <v>#REF!</v>
      </c>
      <c r="L78" s="189" t="e">
        <f t="shared" si="47"/>
        <v>#REF!</v>
      </c>
      <c r="M78" s="189" t="e">
        <f t="shared" si="47"/>
        <v>#REF!</v>
      </c>
      <c r="N78" s="189" t="e">
        <f t="shared" si="47"/>
        <v>#REF!</v>
      </c>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row>
    <row r="79" spans="1:41" s="16" customFormat="1" ht="14.4">
      <c r="A79" s="433"/>
      <c r="D79" s="110"/>
      <c r="E79" s="374" t="e">
        <f>+D78-E78</f>
        <v>#REF!</v>
      </c>
      <c r="F79" s="110"/>
      <c r="G79" s="111"/>
      <c r="H79" s="112"/>
      <c r="I79" s="112"/>
      <c r="J79" s="366"/>
      <c r="K79" s="366" t="e">
        <f>+SUM(H78:K78)</f>
        <v>#REF!</v>
      </c>
      <c r="L79" s="366"/>
      <c r="M79" s="366" t="e">
        <f>+SUM(L78:M78)</f>
        <v>#REF!</v>
      </c>
      <c r="N79" s="367" t="e">
        <f>SUM(G79:M79)</f>
        <v>#REF!</v>
      </c>
      <c r="P79" s="26"/>
      <c r="Q79" s="26"/>
      <c r="R79" s="26"/>
      <c r="S79" s="26"/>
      <c r="T79" s="26"/>
      <c r="U79" s="26"/>
      <c r="V79" s="26"/>
      <c r="W79" s="26"/>
      <c r="X79" s="26"/>
      <c r="Y79" s="26"/>
      <c r="Z79" s="26"/>
      <c r="AA79" s="26"/>
      <c r="AB79" s="22"/>
      <c r="AC79" s="22"/>
      <c r="AD79" s="22"/>
      <c r="AE79" s="22"/>
      <c r="AF79" s="22"/>
      <c r="AG79" s="22"/>
      <c r="AH79" s="22"/>
      <c r="AI79" s="22"/>
      <c r="AJ79" s="22"/>
      <c r="AK79" s="22"/>
      <c r="AL79" s="22"/>
      <c r="AM79" s="22"/>
      <c r="AN79" s="22"/>
      <c r="AO79" s="22"/>
    </row>
    <row r="80" spans="1:41" ht="14.4">
      <c r="B80" s="18"/>
      <c r="C80" s="356"/>
      <c r="D80" s="18"/>
      <c r="E80" s="19"/>
      <c r="F80" s="18"/>
      <c r="G80" s="20"/>
      <c r="H80" s="73"/>
      <c r="I80" s="73"/>
      <c r="J80" s="73"/>
      <c r="K80" s="73"/>
      <c r="L80" s="73"/>
      <c r="M80" s="368"/>
      <c r="N80" s="369" t="e">
        <f>+N78-N79</f>
        <v>#REF!</v>
      </c>
      <c r="O80" s="21"/>
      <c r="P80" s="12"/>
      <c r="Q80" s="12"/>
      <c r="R80" s="12"/>
      <c r="S80" s="12"/>
      <c r="T80" s="12"/>
      <c r="U80" s="12"/>
      <c r="V80" s="12"/>
      <c r="W80" s="12"/>
      <c r="X80" s="12"/>
      <c r="Y80" s="12"/>
      <c r="Z80" s="12"/>
      <c r="AA80" s="12"/>
    </row>
    <row r="81" spans="2:15" ht="14.4">
      <c r="B81" s="6"/>
      <c r="C81" s="22"/>
      <c r="G81" s="23"/>
      <c r="H81" s="22"/>
      <c r="I81" s="22"/>
      <c r="J81" s="22"/>
      <c r="K81" s="22"/>
      <c r="L81" s="22"/>
      <c r="M81" s="22"/>
      <c r="N81" s="22"/>
      <c r="O81" s="21"/>
    </row>
    <row r="82" spans="2:15" ht="14.4">
      <c r="B82" s="6"/>
      <c r="F82" s="24"/>
      <c r="G82" s="25"/>
      <c r="H82" s="74"/>
      <c r="I82" s="74"/>
      <c r="J82" s="74"/>
      <c r="K82" s="74"/>
      <c r="L82" s="74"/>
      <c r="M82" s="74"/>
    </row>
    <row r="83" spans="2:15" ht="14.4">
      <c r="H83" s="74"/>
      <c r="I83" s="74"/>
      <c r="J83" s="74"/>
      <c r="K83" s="74"/>
      <c r="L83" s="74"/>
      <c r="M83" s="74"/>
    </row>
  </sheetData>
  <sheetProtection algorithmName="SHA-512" hashValue="/TM7Nr3q5JSfWibiAepOMuasziMQwrvObeerFMyEH2a0bZQDqcf8MFLKWRbe60vr4CB6ZwM5PyxqTLlg9duNHA==" saltValue="PVsyBVSRRAOEDnamSEGx1w==" spinCount="100000" sheet="1" objects="1" scenarios="1"/>
  <autoFilter ref="A3:N74" xr:uid="{00000000-0001-0000-0600-000000000000}"/>
  <customSheetViews>
    <customSheetView guid="{B9F63820-5C32-455A-BC9D-0BE84D6B0867}" scale="113" state="hidden">
      <pane xSplit="6" ySplit="3" topLeftCell="G47" activePane="bottomRight" state="frozen"/>
      <selection pane="bottomRight" activeCell="A58" sqref="A58"/>
      <pageMargins left="0" right="0" top="0" bottom="0" header="0" footer="0"/>
      <pageSetup orientation="portrait" r:id="rId1"/>
    </customSheetView>
    <customSheetView guid="{7015FC6D-0680-4B00-AA0E-B83DA1D0B666}" scale="113">
      <pane xSplit="6" ySplit="3" topLeftCell="G47" activePane="bottomRight" state="frozen"/>
      <selection pane="bottomRight" activeCell="A58" sqref="A58"/>
      <pageMargins left="0" right="0" top="0" bottom="0" header="0" footer="0"/>
      <pageSetup orientation="portrait" r:id="rId2"/>
    </customSheetView>
    <customSheetView guid="{5FCC9217-B3E9-4B91-A943-5F21728EBEE9}" scale="113">
      <pane xSplit="6" ySplit="3" topLeftCell="G47" activePane="bottomRight" state="frozen"/>
      <selection pane="bottomRight" activeCell="A58" sqref="A58"/>
      <pageMargins left="0" right="0" top="0" bottom="0" header="0" footer="0"/>
      <pageSetup orientation="portrait" r:id="rId3"/>
    </customSheetView>
    <customSheetView guid="{F3648BCD-1CED-4BBB-AE63-37BDB925883F}" scale="113" state="hidden">
      <pane xSplit="6" ySplit="3" topLeftCell="G47" activePane="bottomRight" state="frozen"/>
      <selection pane="bottomRight" activeCell="A58" sqref="A58"/>
      <pageMargins left="0" right="0" top="0" bottom="0" header="0" footer="0"/>
      <pageSetup orientation="portrait" r:id="rId4"/>
    </customSheetView>
  </customSheetViews>
  <mergeCells count="3">
    <mergeCell ref="D2:E2"/>
    <mergeCell ref="H2:K2"/>
    <mergeCell ref="L2:M2"/>
  </mergeCells>
  <conditionalFormatting sqref="A1:A1048576">
    <cfRule type="duplicateValues" dxfId="0" priority="1"/>
  </conditionalFormatting>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theme="2" tint="-0.499984740745262"/>
    <pageSetUpPr fitToPage="1"/>
  </sheetPr>
  <dimension ref="A1:K39"/>
  <sheetViews>
    <sheetView showGridLines="0" tabSelected="1" zoomScale="80" zoomScaleNormal="80" zoomScaleSheetLayoutView="80" workbookViewId="0">
      <pane ySplit="9" topLeftCell="A16" activePane="bottomLeft" state="frozen"/>
      <selection pane="bottomLeft" activeCell="G46" sqref="G46"/>
    </sheetView>
  </sheetViews>
  <sheetFormatPr baseColWidth="10" defaultColWidth="11.44140625" defaultRowHeight="15.6"/>
  <cols>
    <col min="1" max="1" width="2.88671875" style="46" customWidth="1"/>
    <col min="2" max="2" width="44.44140625" style="46" customWidth="1"/>
    <col min="3" max="3" width="19.5546875" style="46" customWidth="1"/>
    <col min="4" max="4" width="15.33203125" style="47" customWidth="1"/>
    <col min="5" max="5" width="22.88671875" style="46" customWidth="1"/>
    <col min="6" max="6" width="22.88671875" style="301" customWidth="1"/>
    <col min="7" max="8" width="14.109375" style="46" customWidth="1"/>
    <col min="9" max="9" width="16.5546875" style="46" customWidth="1"/>
    <col min="10" max="10" width="18.88671875" style="46" bestFit="1" customWidth="1"/>
    <col min="11" max="11" width="13.5546875" style="46" bestFit="1" customWidth="1"/>
    <col min="12" max="16384" width="11.44140625" style="46"/>
  </cols>
  <sheetData>
    <row r="1" spans="1:11" s="52" customFormat="1" ht="12.75" customHeight="1">
      <c r="A1" s="44"/>
      <c r="D1" s="53"/>
      <c r="F1" s="295"/>
    </row>
    <row r="2" spans="1:11" s="44" customFormat="1" ht="12.75" customHeight="1">
      <c r="D2" s="45"/>
      <c r="F2" s="296"/>
    </row>
    <row r="3" spans="1:11" s="44" customFormat="1" ht="12.75" customHeight="1">
      <c r="D3" s="45"/>
      <c r="F3" s="296"/>
    </row>
    <row r="4" spans="1:11" s="54" customFormat="1" ht="12.75" customHeight="1" thickBot="1">
      <c r="D4" s="55"/>
      <c r="F4" s="297"/>
    </row>
    <row r="5" spans="1:11" s="51" customFormat="1" ht="7.5" customHeight="1" thickTop="1">
      <c r="B5" s="56"/>
      <c r="C5" s="57"/>
      <c r="D5" s="57"/>
      <c r="E5" s="57"/>
      <c r="F5" s="298"/>
      <c r="H5" s="58"/>
      <c r="I5" s="58"/>
      <c r="J5" s="58"/>
    </row>
    <row r="6" spans="1:11" ht="15" customHeight="1" thickTop="1">
      <c r="B6" s="188" t="s">
        <v>187</v>
      </c>
      <c r="C6" s="1"/>
      <c r="D6" s="1"/>
      <c r="E6" s="1"/>
      <c r="F6" s="299" t="s">
        <v>5</v>
      </c>
      <c r="G6" s="28"/>
      <c r="H6" s="28"/>
      <c r="I6" s="28"/>
    </row>
    <row r="7" spans="1:11" ht="15" customHeight="1">
      <c r="B7" s="188" t="s">
        <v>90</v>
      </c>
      <c r="C7" s="1"/>
      <c r="D7" s="1"/>
      <c r="E7" s="1"/>
      <c r="F7" s="300"/>
      <c r="G7" s="28"/>
      <c r="H7" s="28"/>
      <c r="I7" s="28"/>
    </row>
    <row r="8" spans="1:11" s="51" customFormat="1" ht="23.25" customHeight="1">
      <c r="A8" s="46"/>
      <c r="B8" s="466" t="s">
        <v>390</v>
      </c>
      <c r="C8" s="466"/>
      <c r="D8" s="466"/>
      <c r="E8" s="466"/>
      <c r="F8" s="466"/>
      <c r="G8" s="28"/>
      <c r="H8" s="28"/>
      <c r="I8" s="28"/>
    </row>
    <row r="9" spans="1:11" ht="15" customHeight="1">
      <c r="B9" s="190" t="s">
        <v>89</v>
      </c>
      <c r="C9" s="1"/>
      <c r="D9" s="1"/>
      <c r="E9" s="1"/>
      <c r="F9" s="300"/>
      <c r="G9" s="28"/>
      <c r="H9" s="28"/>
      <c r="I9" s="28"/>
    </row>
    <row r="10" spans="1:11" ht="11.25" customHeight="1">
      <c r="D10" s="46"/>
      <c r="E10" s="47"/>
    </row>
    <row r="11" spans="1:11" ht="26.25" customHeight="1">
      <c r="B11" s="467" t="s">
        <v>6</v>
      </c>
      <c r="C11" s="468"/>
      <c r="D11" s="468"/>
      <c r="E11" s="218" t="s">
        <v>392</v>
      </c>
      <c r="F11" s="218" t="s">
        <v>322</v>
      </c>
      <c r="G11" s="28"/>
    </row>
    <row r="12" spans="1:11" ht="6.75" customHeight="1">
      <c r="A12" s="1"/>
      <c r="B12" s="196"/>
      <c r="C12" s="197"/>
      <c r="D12" s="198"/>
      <c r="E12" s="199"/>
      <c r="F12" s="302"/>
      <c r="G12" s="1"/>
    </row>
    <row r="13" spans="1:11" ht="15">
      <c r="B13" s="200" t="s">
        <v>88</v>
      </c>
      <c r="C13" s="204"/>
      <c r="D13" s="307" t="s">
        <v>91</v>
      </c>
      <c r="E13" s="452">
        <v>0</v>
      </c>
      <c r="F13" s="435">
        <v>56961.22</v>
      </c>
      <c r="G13" s="181"/>
    </row>
    <row r="14" spans="1:11" ht="15">
      <c r="B14" s="200" t="s">
        <v>7</v>
      </c>
      <c r="C14" s="204"/>
      <c r="D14" s="307" t="s">
        <v>92</v>
      </c>
      <c r="E14" s="265">
        <v>34224924.169843882</v>
      </c>
      <c r="F14" s="435">
        <v>26859645.460000001</v>
      </c>
      <c r="G14" s="181"/>
    </row>
    <row r="15" spans="1:11" ht="15">
      <c r="B15" s="200" t="s">
        <v>175</v>
      </c>
      <c r="C15" s="204"/>
      <c r="D15" s="307" t="s">
        <v>94</v>
      </c>
      <c r="E15" s="265">
        <v>20247.43</v>
      </c>
      <c r="F15" s="435">
        <v>15057.28</v>
      </c>
      <c r="G15" s="181"/>
      <c r="K15" s="376"/>
    </row>
    <row r="16" spans="1:11" s="28" customFormat="1" ht="7.5" customHeight="1">
      <c r="A16" s="1"/>
      <c r="B16" s="200"/>
      <c r="C16" s="203"/>
      <c r="D16" s="201"/>
      <c r="E16" s="202"/>
      <c r="F16" s="320"/>
    </row>
    <row r="17" spans="1:9" ht="15">
      <c r="B17" s="212" t="s">
        <v>8</v>
      </c>
      <c r="C17" s="206"/>
      <c r="D17" s="207"/>
      <c r="E17" s="266">
        <v>34245171.599843882</v>
      </c>
      <c r="F17" s="437">
        <v>26931663.960000001</v>
      </c>
      <c r="G17" s="438"/>
      <c r="H17" s="438"/>
    </row>
    <row r="18" spans="1:9" ht="6.75" customHeight="1">
      <c r="A18" s="1"/>
      <c r="B18" s="213"/>
      <c r="C18" s="198"/>
      <c r="D18" s="198"/>
      <c r="E18" s="224"/>
      <c r="F18" s="321"/>
      <c r="G18" s="225"/>
    </row>
    <row r="19" spans="1:9" ht="26.25" customHeight="1">
      <c r="B19" s="467" t="s">
        <v>9</v>
      </c>
      <c r="C19" s="468"/>
      <c r="D19" s="468"/>
      <c r="E19" s="219"/>
      <c r="F19" s="322"/>
    </row>
    <row r="20" spans="1:9" ht="6.75" customHeight="1">
      <c r="A20" s="1"/>
      <c r="B20" s="196"/>
      <c r="C20" s="197"/>
      <c r="D20" s="198"/>
      <c r="E20" s="199"/>
      <c r="F20" s="323"/>
      <c r="G20" s="1"/>
    </row>
    <row r="21" spans="1:9" ht="15" hidden="1">
      <c r="B21" s="200" t="s">
        <v>93</v>
      </c>
      <c r="C21" s="206"/>
      <c r="D21" s="205" t="s">
        <v>94</v>
      </c>
      <c r="E21" s="220">
        <v>0</v>
      </c>
      <c r="F21" s="319">
        <v>0</v>
      </c>
    </row>
    <row r="22" spans="1:9" ht="15">
      <c r="B22" s="200" t="s">
        <v>463</v>
      </c>
      <c r="C22" s="204"/>
      <c r="D22" s="307" t="s">
        <v>92</v>
      </c>
      <c r="E22" s="265">
        <v>44961.359843885228</v>
      </c>
      <c r="F22" s="319">
        <v>0</v>
      </c>
      <c r="G22" s="181"/>
    </row>
    <row r="23" spans="1:9" ht="15">
      <c r="B23" s="200" t="s">
        <v>95</v>
      </c>
      <c r="C23" s="204"/>
      <c r="D23" s="307" t="s">
        <v>181</v>
      </c>
      <c r="E23" s="452">
        <v>0</v>
      </c>
      <c r="F23" s="435">
        <v>21964.890000000003</v>
      </c>
    </row>
    <row r="24" spans="1:9" ht="15">
      <c r="B24" s="200" t="s">
        <v>235</v>
      </c>
      <c r="C24" s="204"/>
      <c r="D24" s="307" t="s">
        <v>327</v>
      </c>
      <c r="E24" s="265">
        <v>1499105.86</v>
      </c>
      <c r="F24" s="319">
        <v>0</v>
      </c>
    </row>
    <row r="25" spans="1:9" s="28" customFormat="1" ht="14.4">
      <c r="A25" s="1"/>
      <c r="B25" s="200" t="s">
        <v>321</v>
      </c>
      <c r="C25" s="222"/>
      <c r="D25" s="307" t="s">
        <v>242</v>
      </c>
      <c r="E25" s="265">
        <v>15962.74</v>
      </c>
      <c r="F25" s="435">
        <v>16000</v>
      </c>
    </row>
    <row r="26" spans="1:9" s="28" customFormat="1" ht="14.4">
      <c r="A26" s="1"/>
      <c r="B26" s="200" t="s">
        <v>328</v>
      </c>
      <c r="C26" s="222"/>
      <c r="D26" s="307" t="s">
        <v>330</v>
      </c>
      <c r="E26" s="265">
        <v>2692.0299999999997</v>
      </c>
      <c r="F26" s="435">
        <v>2416.87</v>
      </c>
    </row>
    <row r="27" spans="1:9" s="28" customFormat="1" ht="13.8">
      <c r="A27" s="1"/>
      <c r="B27" s="212"/>
      <c r="C27" s="222"/>
      <c r="D27" s="201"/>
      <c r="E27" s="223"/>
      <c r="F27" s="324"/>
    </row>
    <row r="28" spans="1:9" s="28" customFormat="1" ht="13.8">
      <c r="A28" s="1"/>
      <c r="B28" s="212"/>
      <c r="C28" s="222"/>
      <c r="D28" s="201"/>
      <c r="E28" s="223"/>
      <c r="F28" s="324"/>
    </row>
    <row r="29" spans="1:9" ht="16.5" customHeight="1" thickBot="1">
      <c r="B29" s="213" t="s">
        <v>10</v>
      </c>
      <c r="C29" s="206"/>
      <c r="D29" s="208"/>
      <c r="E29" s="267">
        <v>32682449.609999996</v>
      </c>
      <c r="F29" s="436">
        <v>26891282.199999999</v>
      </c>
      <c r="G29" s="164"/>
      <c r="H29" s="164"/>
    </row>
    <row r="30" spans="1:9" ht="16.2" thickTop="1" thickBot="1">
      <c r="B30" s="214" t="s">
        <v>11</v>
      </c>
      <c r="C30" s="209"/>
      <c r="D30" s="210"/>
      <c r="E30" s="394">
        <v>31174.275091418862</v>
      </c>
      <c r="F30" s="394">
        <v>25913.428209133555</v>
      </c>
    </row>
    <row r="31" spans="1:9" ht="16.2" thickTop="1" thickBot="1">
      <c r="B31" s="215" t="s">
        <v>12</v>
      </c>
      <c r="C31" s="216"/>
      <c r="D31" s="217"/>
      <c r="E31" s="394">
        <v>1048.3788159999999</v>
      </c>
      <c r="F31" s="445">
        <v>1037.7354158999999</v>
      </c>
    </row>
    <row r="32" spans="1:9" thickTop="1">
      <c r="B32" s="66" t="s">
        <v>25</v>
      </c>
      <c r="C32" s="28"/>
      <c r="D32" s="28"/>
      <c r="E32" s="28"/>
      <c r="F32" s="303"/>
      <c r="G32" s="28"/>
      <c r="H32" s="28"/>
      <c r="I32" s="28"/>
    </row>
    <row r="33" spans="1:9" ht="15">
      <c r="B33" s="51"/>
      <c r="C33" s="28"/>
      <c r="D33" s="28"/>
      <c r="E33" s="28"/>
      <c r="F33" s="303"/>
      <c r="G33" s="28"/>
      <c r="H33" s="28"/>
      <c r="I33" s="28"/>
    </row>
    <row r="34" spans="1:9" ht="15">
      <c r="B34" s="51"/>
      <c r="C34" s="28"/>
      <c r="D34" s="28"/>
      <c r="E34" s="28"/>
      <c r="F34" s="303"/>
      <c r="G34" s="28"/>
      <c r="H34" s="28"/>
      <c r="I34" s="28"/>
    </row>
    <row r="35" spans="1:9" ht="15">
      <c r="B35" s="51"/>
      <c r="C35" s="28"/>
      <c r="D35" s="28"/>
      <c r="E35" s="28"/>
      <c r="F35" s="303"/>
      <c r="G35" s="28"/>
      <c r="H35" s="28"/>
      <c r="I35" s="28"/>
    </row>
    <row r="38" spans="1:9" s="60" customFormat="1" ht="13.2">
      <c r="A38" s="61"/>
      <c r="B38" s="62" t="s">
        <v>166</v>
      </c>
      <c r="C38" s="454" t="s">
        <v>219</v>
      </c>
      <c r="D38" s="454"/>
      <c r="E38" s="63"/>
      <c r="F38" s="304" t="s">
        <v>167</v>
      </c>
    </row>
    <row r="39" spans="1:9" s="60" customFormat="1" ht="13.2">
      <c r="A39" s="61"/>
      <c r="B39" s="64" t="s">
        <v>122</v>
      </c>
      <c r="C39" s="455" t="s">
        <v>220</v>
      </c>
      <c r="D39" s="455"/>
      <c r="E39" s="65"/>
      <c r="F39" s="305" t="s">
        <v>123</v>
      </c>
    </row>
  </sheetData>
  <customSheetViews>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1"/>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2"/>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 right="0" top="0" bottom="0" header="0" footer="0"/>
      <pageSetup paperSize="9" scale="46" orientation="portrait" r:id="rId3"/>
    </customSheetView>
    <customSheetView guid="{F3648BCD-1CED-4BBB-AE63-37BDB925883F}" scale="80" showGridLines="0">
      <pane ySplit="7" topLeftCell="A8" activePane="bottomLeft" state="frozen"/>
      <selection pane="bottomLeft" activeCell="B38" sqref="B38"/>
      <colBreaks count="1" manualBreakCount="1">
        <brk id="7" max="1048575" man="1"/>
      </colBreaks>
      <pageMargins left="0" right="0" top="0" bottom="0" header="0" footer="0"/>
      <pageSetup paperSize="9" scale="46" orientation="portrait" r:id="rId4"/>
    </customSheetView>
  </customSheetViews>
  <mergeCells count="5">
    <mergeCell ref="C38:D38"/>
    <mergeCell ref="C39:D39"/>
    <mergeCell ref="B8:F8"/>
    <mergeCell ref="B19:D19"/>
    <mergeCell ref="B11:D11"/>
  </mergeCells>
  <hyperlinks>
    <hyperlink ref="F6" location="INDICE!A1" display="Índice" xr:uid="{242F3235-E00B-4C92-A93F-5B04FB32E055}"/>
    <hyperlink ref="D21" location="'Nota 4.3 a Nota 4.10'!A1" display="(Nota 4.3)" xr:uid="{CC6C50E0-F965-4D1C-AA36-51600AD91152}"/>
    <hyperlink ref="D13" location="NOTAS!A1" display="(Nota 4.1)" xr:uid="{62DA1D78-FFEB-4EC7-9170-4AFA2BBDC7AC}"/>
    <hyperlink ref="D14" location="NOTAS!A1" display="(Nota 4.1)" xr:uid="{A93ED3AC-303C-4E5D-9ABC-94B44AA11D62}"/>
    <hyperlink ref="D15" location="NOTAS!A1" display="(Nota 4.1)" xr:uid="{0681CEFD-1EFA-4B1E-9374-801939243F2D}"/>
    <hyperlink ref="D23" location="NOTAS!A1" display="(Nota 4.1)" xr:uid="{7FBD666D-36BE-490D-9DAE-F78DD52584D4}"/>
    <hyperlink ref="D24" location="NOTAS!A1" display="(Nota 4.1)" xr:uid="{FC5BEA68-F0BB-4F20-8A55-18AD7C65E729}"/>
    <hyperlink ref="D25" location="NOTAS!A201" display="(Nota 4.6)" xr:uid="{48977D07-0FDB-4BCB-8839-6AF8A0E9561A}"/>
    <hyperlink ref="D26" location="NOTAS!A1" display="(Nota 4.1)" xr:uid="{5AD93F9D-DCA4-47CE-8ECB-F363BEDDD911}"/>
    <hyperlink ref="D22" location="NOTAS!A1" display="(Nota 4.1)" xr:uid="{FDBF13AB-C9F4-4921-8785-7BE4F0BC2BA1}"/>
  </hyperlinks>
  <pageMargins left="0.7" right="0.7" top="0.75" bottom="0.75" header="0.3" footer="0.3"/>
  <pageSetup paperSize="9" scale="22" fitToHeight="0" orientation="portrait" r:id="rId5"/>
  <drawing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theme="2" tint="-0.499984740745262"/>
    <pageSetUpPr fitToPage="1"/>
  </sheetPr>
  <dimension ref="A1:J43"/>
  <sheetViews>
    <sheetView showGridLines="0" zoomScale="85" zoomScaleNormal="85" zoomScaleSheetLayoutView="90" workbookViewId="0">
      <pane ySplit="9" topLeftCell="A13" activePane="bottomLeft" state="frozen"/>
      <selection pane="bottomLeft" activeCell="F33" sqref="F33"/>
    </sheetView>
  </sheetViews>
  <sheetFormatPr baseColWidth="10" defaultColWidth="11.44140625" defaultRowHeight="15"/>
  <cols>
    <col min="1" max="1" width="2.88671875" style="46" customWidth="1"/>
    <col min="2" max="2" width="58.5546875" style="51" customWidth="1"/>
    <col min="3" max="3" width="14.88671875" style="51" customWidth="1"/>
    <col min="4" max="5" width="20.6640625" style="51" customWidth="1"/>
    <col min="6" max="7" width="15" style="51" customWidth="1"/>
    <col min="8" max="8" width="27.44140625" style="51" customWidth="1"/>
    <col min="9" max="9" width="17.88671875" style="51" bestFit="1" customWidth="1"/>
    <col min="10" max="10" width="6.88671875" style="51" customWidth="1"/>
    <col min="11" max="16384" width="11.44140625" style="51"/>
  </cols>
  <sheetData>
    <row r="1" spans="1:10" s="52" customFormat="1" ht="12.75" customHeight="1">
      <c r="A1" s="44"/>
      <c r="D1" s="53"/>
    </row>
    <row r="2" spans="1:10" s="52" customFormat="1" ht="12.75" customHeight="1">
      <c r="A2" s="44"/>
      <c r="D2" s="53"/>
    </row>
    <row r="3" spans="1:10" s="52" customFormat="1" ht="12.75" customHeight="1">
      <c r="A3" s="44"/>
      <c r="D3" s="53"/>
    </row>
    <row r="4" spans="1:10" s="54" customFormat="1" ht="12.75" customHeight="1" thickBot="1">
      <c r="D4" s="55"/>
    </row>
    <row r="5" spans="1:10" ht="7.5" customHeight="1" thickTop="1">
      <c r="A5" s="51"/>
      <c r="B5" s="56"/>
      <c r="C5" s="57"/>
      <c r="D5" s="57"/>
      <c r="E5" s="57"/>
      <c r="H5" s="58"/>
      <c r="I5" s="58"/>
      <c r="J5" s="58"/>
    </row>
    <row r="6" spans="1:10">
      <c r="B6" s="188" t="s">
        <v>188</v>
      </c>
      <c r="C6" s="1"/>
      <c r="D6" s="1"/>
      <c r="E6" s="49" t="s">
        <v>5</v>
      </c>
      <c r="F6" s="28"/>
      <c r="G6" s="28"/>
      <c r="H6" s="28"/>
      <c r="I6" s="28"/>
    </row>
    <row r="7" spans="1:10">
      <c r="B7" s="188" t="s">
        <v>132</v>
      </c>
      <c r="C7" s="1"/>
      <c r="D7" s="1"/>
      <c r="E7" s="1"/>
      <c r="F7" s="28"/>
      <c r="G7" s="28"/>
      <c r="H7" s="28"/>
      <c r="I7" s="28"/>
    </row>
    <row r="8" spans="1:10" ht="23.25" customHeight="1">
      <c r="B8" s="466" t="s">
        <v>393</v>
      </c>
      <c r="C8" s="466"/>
      <c r="D8" s="466"/>
      <c r="E8" s="466"/>
      <c r="F8" s="28"/>
      <c r="G8" s="28"/>
      <c r="H8" s="28"/>
      <c r="I8" s="28"/>
    </row>
    <row r="9" spans="1:10">
      <c r="B9" s="190" t="s">
        <v>89</v>
      </c>
      <c r="C9" s="1"/>
      <c r="D9" s="1"/>
      <c r="E9" s="1"/>
      <c r="F9" s="28"/>
      <c r="G9" s="28"/>
      <c r="H9" s="28"/>
      <c r="I9" s="28"/>
    </row>
    <row r="10" spans="1:10" s="46" customFormat="1" ht="11.25" customHeight="1">
      <c r="E10" s="47"/>
    </row>
    <row r="11" spans="1:10" ht="26.25" customHeight="1">
      <c r="B11" s="211" t="s">
        <v>13</v>
      </c>
      <c r="C11" s="232"/>
      <c r="D11" s="218" t="s">
        <v>392</v>
      </c>
      <c r="E11" s="218" t="s">
        <v>391</v>
      </c>
      <c r="F11" s="28"/>
      <c r="G11" s="28"/>
      <c r="H11" s="28"/>
      <c r="I11" s="28"/>
    </row>
    <row r="12" spans="1:10" ht="6.75" customHeight="1">
      <c r="B12" s="229"/>
      <c r="C12" s="226"/>
      <c r="D12" s="221"/>
      <c r="E12" s="233"/>
      <c r="F12" s="28"/>
      <c r="G12" s="28"/>
      <c r="H12" s="28"/>
      <c r="I12" s="28"/>
    </row>
    <row r="13" spans="1:10">
      <c r="B13" s="200" t="s">
        <v>14</v>
      </c>
      <c r="C13" s="307" t="s">
        <v>182</v>
      </c>
      <c r="D13" s="268">
        <v>431600.22</v>
      </c>
      <c r="E13" s="380">
        <v>26187.420000000002</v>
      </c>
      <c r="F13" s="28"/>
      <c r="G13" s="28"/>
      <c r="H13" s="28"/>
      <c r="I13" s="28"/>
    </row>
    <row r="14" spans="1:10" hidden="1">
      <c r="B14" s="200" t="s">
        <v>190</v>
      </c>
      <c r="C14" s="307" t="s">
        <v>194</v>
      </c>
      <c r="D14" s="268">
        <v>0</v>
      </c>
      <c r="E14" s="380">
        <v>0</v>
      </c>
      <c r="F14" s="28"/>
      <c r="G14" s="28"/>
      <c r="H14" s="28"/>
      <c r="I14" s="28"/>
    </row>
    <row r="15" spans="1:10">
      <c r="B15" s="200" t="s">
        <v>96</v>
      </c>
      <c r="C15" s="307" t="s">
        <v>183</v>
      </c>
      <c r="D15" s="268">
        <v>6357.52</v>
      </c>
      <c r="E15" s="380">
        <v>307.27</v>
      </c>
      <c r="F15" s="28"/>
      <c r="G15" s="28"/>
      <c r="H15" s="28"/>
      <c r="I15" s="28"/>
    </row>
    <row r="16" spans="1:10" ht="7.5" customHeight="1">
      <c r="B16" s="229"/>
      <c r="C16" s="226"/>
      <c r="D16" s="269"/>
      <c r="E16" s="326"/>
      <c r="F16" s="28"/>
      <c r="G16" s="28"/>
      <c r="H16" s="28"/>
      <c r="I16" s="28"/>
    </row>
    <row r="17" spans="2:9">
      <c r="B17" s="212" t="s">
        <v>15</v>
      </c>
      <c r="C17" s="226"/>
      <c r="D17" s="270">
        <v>437957.74</v>
      </c>
      <c r="E17" s="327">
        <v>26494.690000000002</v>
      </c>
      <c r="F17" s="293"/>
      <c r="G17" s="28"/>
      <c r="H17" s="28"/>
      <c r="I17" s="28"/>
    </row>
    <row r="18" spans="2:9" ht="7.5" customHeight="1">
      <c r="B18" s="230"/>
      <c r="C18" s="226"/>
      <c r="D18" s="270"/>
      <c r="E18" s="327"/>
      <c r="F18" s="28"/>
      <c r="G18" s="28"/>
      <c r="H18" s="28"/>
      <c r="I18" s="28"/>
    </row>
    <row r="19" spans="2:9" ht="26.25" customHeight="1">
      <c r="B19" s="211" t="s">
        <v>16</v>
      </c>
      <c r="C19" s="227"/>
      <c r="D19" s="271"/>
      <c r="E19" s="328"/>
      <c r="F19" s="28"/>
      <c r="G19" s="28"/>
      <c r="H19" s="28"/>
      <c r="I19" s="28"/>
    </row>
    <row r="20" spans="2:9" ht="6.75" customHeight="1">
      <c r="B20" s="228"/>
      <c r="C20" s="226"/>
      <c r="D20" s="272"/>
      <c r="E20" s="329"/>
      <c r="F20" s="28"/>
      <c r="G20" s="28"/>
      <c r="H20" s="28"/>
      <c r="I20" s="28"/>
    </row>
    <row r="21" spans="2:9">
      <c r="B21" s="200" t="s">
        <v>190</v>
      </c>
      <c r="C21" s="381" t="s">
        <v>194</v>
      </c>
      <c r="D21" s="380">
        <v>1141.7100000008941</v>
      </c>
      <c r="E21" s="325">
        <v>95.230000000039581</v>
      </c>
      <c r="F21" s="28"/>
      <c r="G21" s="28"/>
      <c r="H21" s="28"/>
      <c r="I21" s="28"/>
    </row>
    <row r="22" spans="2:9" hidden="1">
      <c r="B22" s="200" t="s">
        <v>234</v>
      </c>
      <c r="C22" s="381" t="s">
        <v>98</v>
      </c>
      <c r="D22" s="382">
        <v>0</v>
      </c>
      <c r="E22" s="325">
        <v>0</v>
      </c>
      <c r="F22" s="28"/>
      <c r="G22" s="28"/>
      <c r="H22" s="28"/>
      <c r="I22" s="28"/>
    </row>
    <row r="23" spans="2:9">
      <c r="B23" s="200" t="s">
        <v>97</v>
      </c>
      <c r="C23" s="381" t="s">
        <v>98</v>
      </c>
      <c r="D23" s="380">
        <v>85358.720000000001</v>
      </c>
      <c r="E23" s="325">
        <v>5091.04</v>
      </c>
      <c r="F23" s="28"/>
      <c r="G23" s="28"/>
      <c r="H23" s="28"/>
      <c r="I23" s="28"/>
    </row>
    <row r="24" spans="2:9">
      <c r="B24" s="200" t="s">
        <v>99</v>
      </c>
      <c r="C24" s="381" t="s">
        <v>243</v>
      </c>
      <c r="D24" s="380">
        <v>2894.5300000000007</v>
      </c>
      <c r="E24" s="325">
        <v>0</v>
      </c>
      <c r="F24" s="28"/>
      <c r="G24" s="28"/>
      <c r="H24" s="28"/>
      <c r="I24" s="28"/>
    </row>
    <row r="25" spans="2:9">
      <c r="B25" s="229"/>
      <c r="C25" s="226"/>
      <c r="D25" s="268"/>
      <c r="E25" s="325"/>
      <c r="F25" s="28"/>
      <c r="G25" s="28"/>
      <c r="H25" s="28"/>
      <c r="I25" s="28"/>
    </row>
    <row r="26" spans="2:9">
      <c r="B26" s="212" t="s">
        <v>17</v>
      </c>
      <c r="C26" s="206"/>
      <c r="D26" s="270">
        <v>89394.960000000894</v>
      </c>
      <c r="E26" s="439">
        <v>5186.2700000000395</v>
      </c>
      <c r="F26" s="28"/>
      <c r="G26" s="28"/>
      <c r="H26" s="28"/>
      <c r="I26" s="28"/>
    </row>
    <row r="27" spans="2:9" ht="6.75" customHeight="1">
      <c r="B27" s="230"/>
      <c r="C27" s="206"/>
      <c r="D27" s="270"/>
      <c r="E27" s="327"/>
      <c r="F27" s="28"/>
      <c r="G27" s="28"/>
      <c r="H27" s="28"/>
      <c r="I27" s="28"/>
    </row>
    <row r="28" spans="2:9">
      <c r="B28" s="250" t="s">
        <v>18</v>
      </c>
      <c r="C28" s="231"/>
      <c r="D28" s="273">
        <v>348562.7799999991</v>
      </c>
      <c r="E28" s="440">
        <v>21308.419999999962</v>
      </c>
      <c r="F28" s="347"/>
      <c r="G28" s="395"/>
      <c r="H28" s="28"/>
      <c r="I28" s="28"/>
    </row>
    <row r="29" spans="2:9">
      <c r="B29" s="66" t="s">
        <v>25</v>
      </c>
      <c r="C29" s="28"/>
      <c r="D29" s="28"/>
      <c r="E29" s="28"/>
      <c r="F29" s="28"/>
      <c r="G29" s="28"/>
      <c r="H29" s="28"/>
      <c r="I29" s="28"/>
    </row>
    <row r="30" spans="2:9">
      <c r="C30" s="28"/>
      <c r="D30" s="28"/>
      <c r="E30" s="28"/>
      <c r="F30" s="28"/>
      <c r="G30" s="28"/>
      <c r="H30" s="28"/>
      <c r="I30" s="28"/>
    </row>
    <row r="31" spans="2:9">
      <c r="C31" s="28"/>
      <c r="D31" s="28"/>
      <c r="E31" s="28"/>
      <c r="F31" s="28"/>
      <c r="G31" s="28"/>
      <c r="H31" s="28"/>
    </row>
    <row r="32" spans="2:9">
      <c r="B32" s="76"/>
      <c r="C32" s="76"/>
      <c r="D32" s="76"/>
      <c r="E32" s="76"/>
      <c r="F32" s="76"/>
      <c r="G32" s="76"/>
      <c r="H32" s="76"/>
      <c r="I32" s="76"/>
    </row>
    <row r="35" spans="1:7" s="60" customFormat="1">
      <c r="A35" s="46"/>
      <c r="B35" s="62" t="s">
        <v>166</v>
      </c>
      <c r="C35" s="454" t="s">
        <v>219</v>
      </c>
      <c r="D35" s="454"/>
      <c r="E35" s="59" t="s">
        <v>167</v>
      </c>
    </row>
    <row r="36" spans="1:7" s="60" customFormat="1" ht="13.2">
      <c r="A36" s="61"/>
      <c r="B36" s="64" t="s">
        <v>122</v>
      </c>
      <c r="C36" s="455" t="s">
        <v>220</v>
      </c>
      <c r="D36" s="455"/>
      <c r="E36" s="64" t="s">
        <v>123</v>
      </c>
    </row>
    <row r="37" spans="1:7" ht="15.6">
      <c r="A37" s="61"/>
      <c r="B37" s="46"/>
      <c r="C37" s="46"/>
      <c r="D37" s="47"/>
      <c r="E37" s="46"/>
      <c r="G37" s="46"/>
    </row>
    <row r="38" spans="1:7" ht="15.6">
      <c r="B38" s="46"/>
      <c r="C38" s="46"/>
      <c r="D38" s="47"/>
      <c r="E38" s="46"/>
      <c r="G38" s="46"/>
    </row>
    <row r="39" spans="1:7">
      <c r="G39" s="46"/>
    </row>
    <row r="42" spans="1:7">
      <c r="B42" s="59"/>
      <c r="C42" s="46"/>
      <c r="D42" s="50"/>
      <c r="E42" s="59"/>
    </row>
    <row r="43" spans="1:7">
      <c r="B43" s="76"/>
      <c r="C43" s="46"/>
      <c r="E43" s="76"/>
    </row>
  </sheetData>
  <customSheetViews>
    <customSheetView guid="{B9F63820-5C32-455A-BC9D-0BE84D6B0867}" scale="80" showGridLines="0" fitToPage="1" state="hidden">
      <pane ySplit="6" topLeftCell="A28" activePane="bottomLeft" state="frozen"/>
      <selection pane="bottomLeft" activeCell="F51" sqref="F51"/>
      <pageMargins left="0" right="0" top="0" bottom="0" header="0" footer="0"/>
      <printOptions horizontalCentered="1"/>
      <pageSetup paperSize="9" scale="55" orientation="portrait" r:id="rId1"/>
    </customSheetView>
    <customSheetView guid="{7015FC6D-0680-4B00-AA0E-B83DA1D0B666}" scale="80" showPageBreaks="1" showGridLines="0" fitToPage="1" printArea="1">
      <pane ySplit="6" topLeftCell="A37" activePane="bottomLeft" state="frozen"/>
      <selection pane="bottomLeft" activeCell="B2" sqref="B2:G2"/>
      <pageMargins left="0" right="0" top="0" bottom="0" header="0" footer="0"/>
      <printOptions horizontalCentered="1"/>
      <pageSetup paperSize="9" scale="52" orientation="portrait" r:id="rId2"/>
    </customSheetView>
    <customSheetView guid="{5FCC9217-B3E9-4B91-A943-5F21728EBEE9}" scale="80" showPageBreaks="1" showGridLines="0" fitToPage="1" printArea="1">
      <pane ySplit="6" topLeftCell="A70" activePane="bottomLeft" state="frozen"/>
      <selection pane="bottomLeft" activeCell="B6" sqref="B6:G79"/>
      <pageMargins left="0" right="0" top="0" bottom="0" header="0" footer="0"/>
      <printOptions horizontalCentered="1"/>
      <pageSetup paperSize="9" scale="52" orientation="portrait" r:id="rId3"/>
    </customSheetView>
    <customSheetView guid="{F3648BCD-1CED-4BBB-AE63-37BDB925883F}" scale="80" showGridLines="0" fitToPage="1">
      <pane ySplit="6" topLeftCell="A37" activePane="bottomLeft" state="frozen"/>
      <selection pane="bottomLeft" activeCell="B2" sqref="B2:G2"/>
      <pageMargins left="0" right="0" top="0" bottom="0" header="0" footer="0"/>
      <printOptions horizontalCentered="1"/>
      <pageSetup paperSize="9" scale="52" orientation="portrait" r:id="rId4"/>
    </customSheetView>
  </customSheetViews>
  <mergeCells count="3">
    <mergeCell ref="B8:E8"/>
    <mergeCell ref="C35:D35"/>
    <mergeCell ref="C36:D36"/>
  </mergeCells>
  <hyperlinks>
    <hyperlink ref="E6" location="INDICE!A1" display="Índice" xr:uid="{4CFD84B2-FE8F-4786-B770-A82E448DB165}"/>
    <hyperlink ref="C22" location="'Nota 3.8 a Nota 4.1'!A1" display="(Nota 3.8)" xr:uid="{4815AD91-CE65-4EFC-8224-5BFE0A06E95D}"/>
    <hyperlink ref="C14" location="'Nota 4.3 a Nota 4.11'!Área_de_impresión" display="(Nota 4.10)" xr:uid="{A90E7844-66C1-4C71-8DA3-0D071A2B749D}"/>
    <hyperlink ref="C13" location="NOTAS!A1" display="(Nota 4.1)" xr:uid="{FF64906C-8CB0-4CA3-8DA7-114ED0B47932}"/>
    <hyperlink ref="C15" location="NOTAS!A1" display="(Nota 4.1)" xr:uid="{2A296EB5-1CE5-45D9-BEAD-2DF6D30C743B}"/>
    <hyperlink ref="C21" location="NOTAS!A1" display="(Nota 4.1)" xr:uid="{9EB26554-8592-499A-8C69-070023F293E0}"/>
    <hyperlink ref="C23" location="NOTAS!A1" display="(Nota 4.1)" xr:uid="{2796B8C6-5324-4547-92CF-5511BDBA5AF7}"/>
    <hyperlink ref="C24" location="NOTAS!A1" display="(Nota 4.1)" xr:uid="{96D9B8A0-302D-44AB-AC71-C5F6EDD2048C}"/>
  </hyperlinks>
  <printOptions horizontalCentered="1"/>
  <pageMargins left="0.48" right="0.39" top="0.74803149606299213" bottom="0.74803149606299213" header="0.31496062992125984" footer="0.31496062992125984"/>
  <pageSetup paperSize="9" scale="65" orientation="portrait" r:id="rId5"/>
  <drawing r:id="rId6"/>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2" tint="-0.499984740745262"/>
    <pageSetUpPr fitToPage="1"/>
  </sheetPr>
  <dimension ref="A1:I45"/>
  <sheetViews>
    <sheetView showGridLines="0" zoomScale="80" zoomScaleNormal="80" zoomScaleSheetLayoutView="90" workbookViewId="0">
      <pane ySplit="9" topLeftCell="A13" activePane="bottomLeft" state="frozen"/>
      <selection pane="bottomLeft" activeCell="I39" sqref="I39"/>
    </sheetView>
  </sheetViews>
  <sheetFormatPr baseColWidth="10" defaultColWidth="11.44140625" defaultRowHeight="15"/>
  <cols>
    <col min="1" max="1" width="2.88671875" style="46" customWidth="1"/>
    <col min="2" max="2" width="52.5546875" style="48" customWidth="1"/>
    <col min="3" max="3" width="16.109375" style="48" customWidth="1"/>
    <col min="4" max="4" width="10.44140625" style="48" customWidth="1"/>
    <col min="5" max="5" width="22.6640625" style="48" customWidth="1"/>
    <col min="6" max="6" width="22.6640625" style="69" customWidth="1"/>
    <col min="7" max="7" width="16.5546875" style="1" bestFit="1" customWidth="1"/>
    <col min="8" max="8" width="20" style="1" bestFit="1" customWidth="1"/>
    <col min="9" max="9" width="19.109375" style="1" bestFit="1" customWidth="1"/>
    <col min="10" max="10" width="16.109375" style="1" bestFit="1" customWidth="1"/>
    <col min="11" max="16384" width="11.44140625" style="1"/>
  </cols>
  <sheetData>
    <row r="1" spans="1:9" s="52" customFormat="1" ht="12.75" customHeight="1">
      <c r="A1" s="44"/>
      <c r="D1" s="53"/>
    </row>
    <row r="2" spans="1:9" s="52" customFormat="1" ht="12.75" customHeight="1">
      <c r="A2" s="44"/>
      <c r="D2" s="53"/>
    </row>
    <row r="3" spans="1:9" s="52" customFormat="1" ht="12.75" customHeight="1">
      <c r="A3" s="44"/>
      <c r="D3" s="53"/>
    </row>
    <row r="4" spans="1:9" s="54" customFormat="1" ht="12.75" customHeight="1" thickBot="1">
      <c r="D4" s="55"/>
    </row>
    <row r="5" spans="1:9" s="51" customFormat="1" ht="7.5" customHeight="1" thickTop="1">
      <c r="B5" s="56"/>
      <c r="C5" s="57"/>
      <c r="D5" s="57"/>
      <c r="E5" s="57"/>
      <c r="G5" s="58"/>
      <c r="H5" s="58"/>
      <c r="I5" s="58"/>
    </row>
    <row r="6" spans="1:9">
      <c r="B6" s="188" t="s">
        <v>188</v>
      </c>
      <c r="C6" s="1"/>
      <c r="D6" s="1"/>
      <c r="E6" s="1"/>
      <c r="F6" s="49" t="s">
        <v>5</v>
      </c>
      <c r="G6" s="28"/>
      <c r="H6" s="28"/>
    </row>
    <row r="7" spans="1:9">
      <c r="B7" s="188" t="s">
        <v>124</v>
      </c>
      <c r="C7" s="1"/>
      <c r="D7" s="1"/>
      <c r="E7" s="1"/>
      <c r="F7" s="1"/>
      <c r="G7" s="28"/>
      <c r="H7" s="28"/>
    </row>
    <row r="8" spans="1:9" s="51" customFormat="1" ht="23.25" customHeight="1">
      <c r="A8" s="46"/>
      <c r="B8" s="466" t="s">
        <v>394</v>
      </c>
      <c r="C8" s="466"/>
      <c r="D8" s="466"/>
      <c r="E8" s="466"/>
      <c r="F8" s="466"/>
      <c r="G8" s="28"/>
      <c r="H8" s="28"/>
    </row>
    <row r="9" spans="1:9">
      <c r="B9" s="190" t="s">
        <v>89</v>
      </c>
      <c r="C9" s="1"/>
      <c r="D9" s="1"/>
      <c r="E9" s="1"/>
      <c r="F9" s="1"/>
      <c r="G9" s="28"/>
      <c r="H9" s="28"/>
    </row>
    <row r="10" spans="1:9" ht="11.25" customHeight="1">
      <c r="A10" s="1"/>
      <c r="B10" s="1"/>
      <c r="C10" s="1"/>
      <c r="D10" s="1"/>
      <c r="E10" s="241"/>
      <c r="F10" s="1"/>
    </row>
    <row r="11" spans="1:9" ht="26.25" customHeight="1">
      <c r="B11" s="236"/>
      <c r="C11" s="232"/>
      <c r="D11" s="232"/>
      <c r="E11" s="218" t="s">
        <v>392</v>
      </c>
      <c r="F11" s="218" t="s">
        <v>391</v>
      </c>
      <c r="G11" s="28"/>
      <c r="H11" s="28"/>
    </row>
    <row r="12" spans="1:9" ht="7.5" customHeight="1">
      <c r="A12" s="1"/>
      <c r="B12" s="469"/>
      <c r="C12" s="470"/>
      <c r="D12" s="470"/>
      <c r="E12" s="240"/>
      <c r="F12" s="237"/>
    </row>
    <row r="13" spans="1:9">
      <c r="B13" s="251" t="s">
        <v>19</v>
      </c>
      <c r="C13" s="234"/>
      <c r="D13" s="234"/>
      <c r="E13" s="240"/>
      <c r="F13" s="237"/>
      <c r="G13" s="28"/>
      <c r="H13" s="28"/>
    </row>
    <row r="14" spans="1:9" ht="7.5" customHeight="1">
      <c r="B14" s="238"/>
      <c r="C14" s="234"/>
      <c r="D14" s="234"/>
      <c r="E14" s="240"/>
      <c r="F14" s="237"/>
      <c r="G14" s="28"/>
      <c r="H14" s="28"/>
    </row>
    <row r="15" spans="1:9">
      <c r="B15" s="212" t="s">
        <v>20</v>
      </c>
      <c r="C15" s="234"/>
      <c r="D15" s="234"/>
      <c r="E15" s="240"/>
      <c r="F15" s="237"/>
      <c r="G15" s="28"/>
      <c r="H15" s="28"/>
    </row>
    <row r="16" spans="1:9">
      <c r="B16" s="200" t="s">
        <v>100</v>
      </c>
      <c r="C16" s="235"/>
      <c r="D16" s="235"/>
      <c r="E16" s="315">
        <v>-6889858.8400000017</v>
      </c>
      <c r="F16" s="315">
        <v>-4872957.0200000005</v>
      </c>
      <c r="G16" s="28"/>
      <c r="H16" s="28"/>
      <c r="I16" s="377"/>
    </row>
    <row r="17" spans="1:8">
      <c r="B17" s="200" t="s">
        <v>21</v>
      </c>
      <c r="C17" s="235"/>
      <c r="D17" s="235"/>
      <c r="E17" s="315">
        <v>-37.260000000000275</v>
      </c>
      <c r="F17" s="315">
        <v>3424.77</v>
      </c>
      <c r="G17" s="28"/>
      <c r="H17" s="28"/>
    </row>
    <row r="18" spans="1:8">
      <c r="B18" s="200" t="s">
        <v>129</v>
      </c>
      <c r="C18" s="235"/>
      <c r="D18" s="235"/>
      <c r="E18" s="315">
        <v>1390330.2500000061</v>
      </c>
      <c r="F18" s="315">
        <v>-5091.04</v>
      </c>
      <c r="G18" s="28"/>
      <c r="H18" s="28"/>
    </row>
    <row r="19" spans="1:8" ht="6.75" customHeight="1">
      <c r="B19" s="200"/>
      <c r="C19" s="234"/>
      <c r="D19" s="234"/>
      <c r="E19" s="315"/>
      <c r="F19" s="330"/>
      <c r="G19" s="28"/>
      <c r="H19" s="28"/>
    </row>
    <row r="20" spans="1:8" ht="15" customHeight="1">
      <c r="B20" s="212" t="s">
        <v>101</v>
      </c>
      <c r="C20" s="234"/>
      <c r="D20" s="234"/>
      <c r="E20" s="316">
        <v>-5499565.8499999959</v>
      </c>
      <c r="F20" s="316">
        <v>-4874623.290000001</v>
      </c>
      <c r="G20" s="28"/>
      <c r="H20" s="28"/>
    </row>
    <row r="21" spans="1:8">
      <c r="B21" s="238"/>
      <c r="C21" s="234"/>
      <c r="D21" s="235"/>
      <c r="E21" s="315"/>
      <c r="F21" s="330"/>
      <c r="G21" s="28"/>
      <c r="H21" s="28"/>
    </row>
    <row r="22" spans="1:8">
      <c r="B22" s="251" t="s">
        <v>22</v>
      </c>
      <c r="C22" s="235"/>
      <c r="D22" s="235"/>
      <c r="E22" s="315"/>
      <c r="F22" s="330"/>
      <c r="G22" s="28"/>
      <c r="H22" s="28"/>
    </row>
    <row r="23" spans="1:8" ht="7.5" customHeight="1">
      <c r="B23" s="238"/>
      <c r="C23" s="234"/>
      <c r="D23" s="234"/>
      <c r="E23" s="317"/>
      <c r="F23" s="330"/>
      <c r="G23" s="28"/>
      <c r="H23" s="28"/>
    </row>
    <row r="24" spans="1:8">
      <c r="B24" s="200" t="s">
        <v>23</v>
      </c>
      <c r="C24" s="234"/>
      <c r="D24" s="234"/>
      <c r="E24" s="315">
        <v>-41577184.859999999</v>
      </c>
      <c r="F24" s="315">
        <v>-501335.38</v>
      </c>
      <c r="G24" s="28"/>
      <c r="H24" s="28"/>
    </row>
    <row r="25" spans="1:8">
      <c r="B25" s="200" t="s">
        <v>24</v>
      </c>
      <c r="C25" s="234"/>
      <c r="D25" s="234"/>
      <c r="E25" s="315">
        <v>47019789.489999995</v>
      </c>
      <c r="F25" s="315">
        <v>5437267.5300000003</v>
      </c>
      <c r="G25" s="28"/>
      <c r="H25" s="28"/>
    </row>
    <row r="26" spans="1:8" ht="6.75" customHeight="1">
      <c r="B26" s="229"/>
      <c r="C26" s="234"/>
      <c r="D26" s="234"/>
      <c r="E26" s="315"/>
      <c r="F26" s="330"/>
      <c r="G26" s="28"/>
      <c r="H26" s="28"/>
    </row>
    <row r="27" spans="1:8" ht="16.5" customHeight="1">
      <c r="B27" s="212" t="s">
        <v>102</v>
      </c>
      <c r="C27" s="234"/>
      <c r="D27" s="234"/>
      <c r="E27" s="316">
        <v>5442604.6299999952</v>
      </c>
      <c r="F27" s="316">
        <v>4935932.1500000004</v>
      </c>
      <c r="G27" s="28"/>
      <c r="H27" s="28"/>
    </row>
    <row r="28" spans="1:8" ht="7.5" customHeight="1">
      <c r="A28" s="51"/>
      <c r="B28" s="469"/>
      <c r="C28" s="470"/>
      <c r="D28" s="470"/>
      <c r="E28" s="315"/>
      <c r="F28" s="330"/>
    </row>
    <row r="29" spans="1:8" ht="16.5" customHeight="1">
      <c r="B29" s="212" t="s">
        <v>103</v>
      </c>
      <c r="C29" s="235"/>
      <c r="D29" s="235"/>
      <c r="E29" s="444">
        <v>56961.22</v>
      </c>
      <c r="F29" s="330">
        <v>0</v>
      </c>
      <c r="G29" s="28"/>
      <c r="H29" s="28"/>
    </row>
    <row r="30" spans="1:8" ht="16.5" customHeight="1" thickBot="1">
      <c r="B30" s="250" t="s">
        <v>104</v>
      </c>
      <c r="C30" s="239"/>
      <c r="D30" s="239"/>
      <c r="E30" s="446">
        <v>-6.6938810050487518E-10</v>
      </c>
      <c r="F30" s="318">
        <v>61308.859999999404</v>
      </c>
      <c r="G30" s="163"/>
      <c r="H30" s="163"/>
    </row>
    <row r="31" spans="1:8" ht="15.6" thickTop="1">
      <c r="B31" s="66" t="s">
        <v>25</v>
      </c>
      <c r="C31" s="28"/>
      <c r="D31" s="28"/>
      <c r="E31" s="28"/>
      <c r="F31" s="28"/>
      <c r="G31" s="28"/>
      <c r="H31" s="28"/>
    </row>
    <row r="32" spans="1:8">
      <c r="B32" s="51"/>
      <c r="C32" s="28"/>
      <c r="D32" s="28"/>
      <c r="E32" s="28"/>
      <c r="F32" s="28"/>
      <c r="G32" s="28"/>
      <c r="H32" s="28"/>
    </row>
    <row r="33" spans="1:8">
      <c r="B33" s="51"/>
      <c r="C33" s="28"/>
      <c r="D33" s="28"/>
      <c r="E33" s="28"/>
      <c r="F33" s="28"/>
      <c r="G33" s="28"/>
      <c r="H33" s="28"/>
    </row>
    <row r="34" spans="1:8" ht="13.8">
      <c r="A34" s="61"/>
      <c r="B34" s="67"/>
      <c r="C34" s="28"/>
      <c r="D34" s="28"/>
      <c r="E34" s="28"/>
      <c r="F34" s="28"/>
      <c r="G34" s="28"/>
      <c r="H34" s="28"/>
    </row>
    <row r="35" spans="1:8" ht="13.2">
      <c r="A35" s="61"/>
    </row>
    <row r="36" spans="1:8" s="51" customFormat="1">
      <c r="A36" s="46"/>
    </row>
    <row r="37" spans="1:8" s="60" customFormat="1">
      <c r="A37" s="46"/>
      <c r="B37" s="62" t="s">
        <v>166</v>
      </c>
      <c r="C37" s="454" t="s">
        <v>219</v>
      </c>
      <c r="D37" s="454"/>
      <c r="F37" s="59" t="s">
        <v>167</v>
      </c>
    </row>
    <row r="38" spans="1:8" s="60" customFormat="1" ht="13.2">
      <c r="A38" s="61"/>
      <c r="B38" s="64" t="s">
        <v>122</v>
      </c>
      <c r="C38" s="455" t="s">
        <v>220</v>
      </c>
      <c r="D38" s="455"/>
      <c r="F38" s="64" t="s">
        <v>123</v>
      </c>
    </row>
    <row r="39" spans="1:8" ht="15.6">
      <c r="B39" s="46"/>
      <c r="C39" s="46"/>
      <c r="D39" s="47"/>
      <c r="F39" s="46"/>
    </row>
    <row r="40" spans="1:8" ht="15.6">
      <c r="B40" s="46"/>
      <c r="C40" s="46"/>
      <c r="D40" s="47"/>
      <c r="F40" s="46"/>
    </row>
    <row r="41" spans="1:8" ht="15.6">
      <c r="B41" s="46"/>
      <c r="C41" s="46"/>
      <c r="D41" s="47"/>
      <c r="F41" s="46"/>
    </row>
    <row r="42" spans="1:8" ht="15.6">
      <c r="B42" s="46"/>
      <c r="C42" s="46"/>
      <c r="D42" s="47"/>
      <c r="F42" s="46"/>
    </row>
    <row r="43" spans="1:8" ht="15.6">
      <c r="B43" s="46"/>
      <c r="C43" s="46"/>
      <c r="D43" s="47"/>
      <c r="F43" s="46"/>
    </row>
    <row r="44" spans="1:8">
      <c r="B44" s="59"/>
      <c r="C44" s="46"/>
      <c r="D44" s="50"/>
      <c r="F44" s="59"/>
    </row>
    <row r="45" spans="1:8">
      <c r="B45" s="76"/>
      <c r="C45" s="46"/>
      <c r="D45" s="51"/>
      <c r="F45" s="76"/>
    </row>
  </sheetData>
  <customSheetViews>
    <customSheetView guid="{B9F63820-5C32-455A-BC9D-0BE84D6B0867}" scale="80" showGridLines="0" fitToPage="1" hiddenRows="1" state="hidden">
      <pane ySplit="7" topLeftCell="A25" activePane="bottomLeft" state="frozen"/>
      <selection pane="bottomLeft" activeCell="B2" sqref="B2:G44"/>
      <pageMargins left="0" right="0" top="0" bottom="0" header="0" footer="0"/>
      <pageSetup paperSize="9" scale="71" fitToHeight="0" orientation="portrait" r:id="rId1"/>
    </customSheetView>
    <customSheetView guid="{7015FC6D-0680-4B00-AA0E-B83DA1D0B666}" scale="80" showPageBreaks="1" showGridLines="0" fitToPage="1" printArea="1" hiddenRows="1">
      <pane ySplit="7" topLeftCell="A25" activePane="bottomLeft" state="frozen"/>
      <selection pane="bottomLeft" activeCell="B2" sqref="B2:G44"/>
      <pageMargins left="0" right="0" top="0" bottom="0" header="0" footer="0"/>
      <pageSetup paperSize="9" scale="71" fitToHeight="0" orientation="portrait" r:id="rId2"/>
    </customSheetView>
    <customSheetView guid="{5FCC9217-B3E9-4B91-A943-5F21728EBEE9}" scale="80" showPageBreaks="1" showGridLines="0" fitToPage="1" printArea="1" hiddenRows="1">
      <pane ySplit="7" topLeftCell="A33" activePane="bottomLeft" state="frozen"/>
      <selection pane="bottomLeft" activeCell="B7" sqref="B7:F42"/>
      <pageMargins left="0" right="0" top="0" bottom="0" header="0" footer="0"/>
      <pageSetup paperSize="9" scale="71" fitToHeight="0" orientation="portrait" r:id="rId3"/>
    </customSheetView>
    <customSheetView guid="{F3648BCD-1CED-4BBB-AE63-37BDB925883F}" scale="80" showGridLines="0" fitToPage="1" hiddenRows="1">
      <pane ySplit="7" topLeftCell="A25" activePane="bottomLeft" state="frozen"/>
      <selection pane="bottomLeft" activeCell="B2" sqref="B2:G44"/>
      <pageMargins left="0" right="0" top="0" bottom="0" header="0" footer="0"/>
      <pageSetup paperSize="9" scale="71" fitToHeight="0" orientation="portrait" r:id="rId4"/>
    </customSheetView>
  </customSheetViews>
  <mergeCells count="5">
    <mergeCell ref="B28:D28"/>
    <mergeCell ref="B8:F8"/>
    <mergeCell ref="B12:D12"/>
    <mergeCell ref="C37:D37"/>
    <mergeCell ref="C38:D38"/>
  </mergeCells>
  <hyperlinks>
    <hyperlink ref="F6" location="INDICE!A1" display="Índice" xr:uid="{89F13AE9-FD71-47B2-9E97-83EE650DDD2D}"/>
  </hyperlinks>
  <pageMargins left="0.7" right="0.7" top="0.75" bottom="0.75" header="0.3" footer="0.3"/>
  <pageSetup paperSize="9" scale="47" fitToHeight="0" orientation="portrait" r:id="rId5"/>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tabColor theme="2" tint="-0.499984740745262"/>
  </sheetPr>
  <dimension ref="A1:J36"/>
  <sheetViews>
    <sheetView showGridLines="0" zoomScale="80" zoomScaleNormal="85" zoomScaleSheetLayoutView="80" workbookViewId="0">
      <pane ySplit="9" topLeftCell="A11" activePane="bottomLeft" state="frozen"/>
      <selection pane="bottomLeft" activeCell="F35" sqref="F35"/>
    </sheetView>
  </sheetViews>
  <sheetFormatPr baseColWidth="10" defaultColWidth="11.44140625" defaultRowHeight="15"/>
  <cols>
    <col min="1" max="1" width="2.88671875" style="46" customWidth="1"/>
    <col min="2" max="2" width="52.5546875" style="48" customWidth="1"/>
    <col min="3" max="5" width="24.109375" style="1" customWidth="1"/>
    <col min="6" max="6" width="19.5546875" style="1" bestFit="1" customWidth="1"/>
    <col min="7" max="7" width="23.6640625" style="1" customWidth="1"/>
    <col min="8" max="8" width="2.44140625" style="1" bestFit="1" customWidth="1"/>
    <col min="9" max="9" width="24.109375" style="1" customWidth="1"/>
    <col min="10" max="10" width="11.44140625" style="1" customWidth="1"/>
    <col min="11" max="11" width="16.44140625" style="1" bestFit="1" customWidth="1"/>
    <col min="12" max="12" width="15.44140625" style="1" bestFit="1" customWidth="1"/>
    <col min="13" max="13" width="15.109375" style="1" bestFit="1" customWidth="1"/>
    <col min="14" max="14" width="15.44140625" style="1" bestFit="1" customWidth="1"/>
    <col min="15" max="15" width="21.88671875" style="1" bestFit="1" customWidth="1"/>
    <col min="16" max="16384" width="11.44140625" style="1"/>
  </cols>
  <sheetData>
    <row r="1" spans="1:10" s="52" customFormat="1" ht="12" customHeight="1">
      <c r="A1" s="44"/>
      <c r="D1" s="53"/>
    </row>
    <row r="2" spans="1:10" s="52" customFormat="1" ht="12" customHeight="1">
      <c r="A2" s="44"/>
      <c r="D2" s="53"/>
    </row>
    <row r="3" spans="1:10" s="52" customFormat="1" ht="12" customHeight="1">
      <c r="A3" s="44"/>
      <c r="D3" s="53"/>
    </row>
    <row r="4" spans="1:10" s="54" customFormat="1" ht="12" customHeight="1" thickBot="1">
      <c r="D4" s="55"/>
    </row>
    <row r="5" spans="1:10" s="51" customFormat="1" ht="7.5" customHeight="1" thickTop="1">
      <c r="B5" s="56"/>
      <c r="C5" s="57"/>
      <c r="D5" s="57"/>
      <c r="E5" s="57"/>
      <c r="H5" s="58"/>
      <c r="I5" s="58"/>
      <c r="J5" s="58"/>
    </row>
    <row r="6" spans="1:10">
      <c r="B6" s="188" t="s">
        <v>188</v>
      </c>
      <c r="E6" s="49" t="s">
        <v>5</v>
      </c>
      <c r="G6" s="28"/>
      <c r="H6" s="28"/>
      <c r="I6" s="28"/>
    </row>
    <row r="7" spans="1:10">
      <c r="B7" s="188" t="s">
        <v>26</v>
      </c>
      <c r="G7" s="28"/>
      <c r="H7" s="28"/>
      <c r="I7" s="28"/>
    </row>
    <row r="8" spans="1:10" s="51" customFormat="1" ht="23.25" customHeight="1">
      <c r="A8" s="46"/>
      <c r="B8" s="466" t="s">
        <v>390</v>
      </c>
      <c r="C8" s="466"/>
      <c r="D8" s="466"/>
      <c r="E8" s="466"/>
      <c r="F8" s="466"/>
      <c r="G8" s="28"/>
      <c r="H8" s="28"/>
      <c r="I8" s="28"/>
    </row>
    <row r="9" spans="1:10">
      <c r="B9" s="190" t="s">
        <v>89</v>
      </c>
      <c r="G9" s="28"/>
      <c r="H9" s="28"/>
      <c r="I9" s="28"/>
    </row>
    <row r="10" spans="1:10" s="46" customFormat="1" ht="11.25" customHeight="1">
      <c r="F10" s="47"/>
    </row>
    <row r="11" spans="1:10" ht="39.6">
      <c r="B11" s="242" t="s">
        <v>27</v>
      </c>
      <c r="C11" s="244" t="s">
        <v>184</v>
      </c>
      <c r="D11" s="244" t="s">
        <v>185</v>
      </c>
      <c r="E11" s="243" t="s">
        <v>395</v>
      </c>
      <c r="F11" s="28"/>
      <c r="G11" s="28"/>
      <c r="H11" s="28"/>
      <c r="I11" s="28"/>
    </row>
    <row r="12" spans="1:10" ht="30" customHeight="1">
      <c r="B12" s="252" t="s">
        <v>105</v>
      </c>
      <c r="C12" s="441">
        <v>26277627.030000001</v>
      </c>
      <c r="D12" s="441">
        <v>613655.16999999434</v>
      </c>
      <c r="E12" s="441">
        <v>26891282.199999996</v>
      </c>
      <c r="F12" s="28"/>
      <c r="G12" s="28"/>
      <c r="H12" s="28"/>
      <c r="I12" s="28"/>
    </row>
    <row r="13" spans="1:10" ht="26.25" customHeight="1">
      <c r="B13" s="253" t="s">
        <v>106</v>
      </c>
      <c r="C13" s="254"/>
      <c r="D13" s="255"/>
      <c r="E13" s="256"/>
      <c r="F13" s="28"/>
      <c r="G13" s="28"/>
      <c r="H13" s="28"/>
      <c r="I13" s="28"/>
    </row>
    <row r="14" spans="1:10" ht="26.25" customHeight="1">
      <c r="B14" s="257" t="s">
        <v>24</v>
      </c>
      <c r="C14" s="334">
        <v>47019789.489999995</v>
      </c>
      <c r="D14" s="331">
        <v>0</v>
      </c>
      <c r="E14" s="332">
        <v>0</v>
      </c>
      <c r="F14" s="28"/>
      <c r="G14" s="28"/>
      <c r="H14" s="28"/>
      <c r="I14" s="28"/>
    </row>
    <row r="15" spans="1:10" ht="26.25" customHeight="1">
      <c r="B15" s="257" t="s">
        <v>23</v>
      </c>
      <c r="C15" s="334">
        <v>-41577184.859999999</v>
      </c>
      <c r="D15" s="331">
        <v>0</v>
      </c>
      <c r="E15" s="332">
        <v>0</v>
      </c>
      <c r="F15" s="28"/>
      <c r="G15" s="28"/>
      <c r="H15" s="28"/>
      <c r="I15" s="28"/>
    </row>
    <row r="16" spans="1:10" ht="26.25" customHeight="1">
      <c r="B16" s="257" t="s">
        <v>107</v>
      </c>
      <c r="C16" s="331">
        <v>0</v>
      </c>
      <c r="D16" s="379">
        <v>348562.78</v>
      </c>
      <c r="E16" s="332">
        <v>0</v>
      </c>
      <c r="F16" s="28"/>
      <c r="G16" s="28"/>
      <c r="H16" s="28"/>
      <c r="I16" s="28"/>
    </row>
    <row r="17" spans="1:9" s="51" customFormat="1" ht="6.75" customHeight="1">
      <c r="A17" s="1"/>
      <c r="B17" s="258"/>
      <c r="C17" s="335"/>
      <c r="D17" s="335"/>
      <c r="E17" s="259"/>
      <c r="F17" s="245"/>
      <c r="H17" s="246"/>
    </row>
    <row r="18" spans="1:9" ht="30" customHeight="1">
      <c r="B18" s="252" t="s">
        <v>108</v>
      </c>
      <c r="C18" s="336">
        <v>31720231.659999996</v>
      </c>
      <c r="D18" s="441">
        <v>962217.94999999437</v>
      </c>
      <c r="E18" s="160" t="s">
        <v>396</v>
      </c>
      <c r="F18" s="137"/>
      <c r="G18" s="193"/>
      <c r="H18" s="28"/>
      <c r="I18" s="28"/>
    </row>
    <row r="19" spans="1:9" ht="30" customHeight="1" thickBot="1">
      <c r="B19" s="260"/>
      <c r="C19" s="261"/>
      <c r="D19" s="262"/>
      <c r="E19" s="333">
        <v>32682449.609999992</v>
      </c>
      <c r="F19" s="247"/>
      <c r="G19" s="28"/>
      <c r="H19" s="28"/>
      <c r="I19" s="28"/>
    </row>
    <row r="20" spans="1:9" ht="15.6" thickTop="1">
      <c r="B20" s="51"/>
      <c r="C20" s="28"/>
      <c r="D20" s="28"/>
      <c r="E20" s="28"/>
      <c r="F20" s="28"/>
      <c r="G20" s="28"/>
      <c r="H20" s="28"/>
      <c r="I20" s="28"/>
    </row>
    <row r="21" spans="1:9">
      <c r="B21" s="66" t="s">
        <v>25</v>
      </c>
      <c r="C21" s="28"/>
      <c r="D21" s="28"/>
      <c r="E21" s="28"/>
      <c r="F21" s="28"/>
      <c r="G21" s="28"/>
      <c r="H21" s="28"/>
      <c r="I21" s="28"/>
    </row>
    <row r="22" spans="1:9">
      <c r="B22" s="51"/>
      <c r="C22" s="28"/>
      <c r="D22" s="28"/>
      <c r="E22" s="28"/>
      <c r="F22" s="28"/>
      <c r="G22" s="28"/>
      <c r="H22" s="28"/>
      <c r="I22" s="28"/>
    </row>
    <row r="23" spans="1:9">
      <c r="B23" s="51"/>
      <c r="C23" s="28"/>
      <c r="D23" s="28"/>
      <c r="E23" s="28"/>
      <c r="F23" s="28"/>
      <c r="G23" s="28"/>
      <c r="H23" s="28"/>
      <c r="I23" s="28"/>
    </row>
    <row r="24" spans="1:9">
      <c r="B24" s="51"/>
      <c r="C24" s="28"/>
      <c r="D24" s="28"/>
      <c r="E24" s="28"/>
      <c r="F24" s="28"/>
      <c r="G24" s="28"/>
      <c r="H24" s="28"/>
      <c r="I24" s="28"/>
    </row>
    <row r="25" spans="1:9">
      <c r="B25" s="51"/>
      <c r="C25" s="28"/>
      <c r="D25" s="28"/>
      <c r="E25" s="28"/>
      <c r="F25" s="28"/>
      <c r="G25" s="28"/>
      <c r="H25" s="28"/>
      <c r="I25" s="28"/>
    </row>
    <row r="26" spans="1:9" s="51" customFormat="1">
      <c r="A26" s="46"/>
    </row>
    <row r="27" spans="1:9" s="60" customFormat="1">
      <c r="A27" s="46"/>
      <c r="B27" s="62" t="s">
        <v>166</v>
      </c>
      <c r="C27" s="59" t="s">
        <v>219</v>
      </c>
      <c r="D27" s="86"/>
      <c r="E27" s="59" t="s">
        <v>167</v>
      </c>
    </row>
    <row r="28" spans="1:9" s="60" customFormat="1">
      <c r="A28" s="46"/>
      <c r="B28" s="64" t="s">
        <v>122</v>
      </c>
      <c r="C28" s="76" t="s">
        <v>220</v>
      </c>
      <c r="D28" s="78"/>
      <c r="E28" s="64" t="s">
        <v>123</v>
      </c>
    </row>
    <row r="35" spans="2:5">
      <c r="B35" s="59"/>
      <c r="C35" s="46"/>
      <c r="D35" s="50"/>
      <c r="E35" s="59"/>
    </row>
    <row r="36" spans="2:5">
      <c r="B36" s="76"/>
      <c r="C36" s="46"/>
      <c r="D36" s="51"/>
      <c r="E36" s="76"/>
    </row>
  </sheetData>
  <customSheetViews>
    <customSheetView guid="{B9F63820-5C32-455A-BC9D-0BE84D6B0867}" scale="80" showGridLines="0" state="hidden">
      <pane ySplit="7" topLeftCell="A8" activePane="bottomLeft" state="frozen"/>
      <selection pane="bottomLeft" sqref="A1:K15"/>
      <pageMargins left="0" right="0" top="0" bottom="0" header="0" footer="0"/>
      <pageSetup scale="47" orientation="portrait" r:id="rId1"/>
      <headerFooter alignWithMargins="0"/>
    </customSheetView>
    <customSheetView guid="{7015FC6D-0680-4B00-AA0E-B83DA1D0B666}" scale="80" showPageBreaks="1" showGridLines="0" printArea="1">
      <pane ySplit="7" topLeftCell="A8" activePane="bottomLeft" state="frozen"/>
      <selection pane="bottomLeft" activeCell="I11" sqref="I9:I11"/>
      <pageMargins left="0" right="0" top="0" bottom="0" header="0" footer="0"/>
      <pageSetup scale="47" orientation="portrait" r:id="rId2"/>
      <headerFooter alignWithMargins="0"/>
    </customSheetView>
    <customSheetView guid="{5FCC9217-B3E9-4B91-A943-5F21728EBEE9}" scale="80" showPageBreaks="1" showGridLines="0" printArea="1">
      <pane ySplit="7" topLeftCell="A47" activePane="bottomLeft" state="frozen"/>
      <selection pane="bottomLeft" activeCell="K71" sqref="K71"/>
      <pageMargins left="0" right="0" top="0" bottom="0" header="0" footer="0"/>
      <pageSetup scale="47" orientation="portrait" r:id="rId3"/>
      <headerFooter alignWithMargins="0"/>
    </customSheetView>
    <customSheetView guid="{F3648BCD-1CED-4BBB-AE63-37BDB925883F}" scale="80" showGridLines="0">
      <pane ySplit="7" topLeftCell="A8" activePane="bottomLeft" state="frozen"/>
      <selection pane="bottomLeft" activeCell="N12" sqref="N12"/>
      <pageMargins left="0" right="0" top="0" bottom="0" header="0" footer="0"/>
      <pageSetup scale="47" orientation="portrait" r:id="rId4"/>
      <headerFooter alignWithMargins="0"/>
    </customSheetView>
  </customSheetViews>
  <mergeCells count="1">
    <mergeCell ref="B8:F8"/>
  </mergeCells>
  <hyperlinks>
    <hyperlink ref="E6" location="INDICE!A1" display="Índice" xr:uid="{A9804CE8-F799-42D5-8931-9A5826441F6A}"/>
  </hyperlinks>
  <pageMargins left="0.82677165354330717" right="0.23622047244094491" top="0.74803149606299213" bottom="0.74803149606299213" header="0.31496062992125984" footer="0.31496062992125984"/>
  <pageSetup scale="47" orientation="portrait" r:id="rId5"/>
  <headerFooter alignWithMargins="0"/>
  <drawing r:id="rId6"/>
  <legacy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tabColor theme="2" tint="-0.499984740745262"/>
    <pageSetUpPr fitToPage="1"/>
  </sheetPr>
  <dimension ref="B1:Q309"/>
  <sheetViews>
    <sheetView showGridLines="0" zoomScale="80" zoomScaleNormal="80" zoomScaleSheetLayoutView="80" workbookViewId="0">
      <pane ySplit="8" topLeftCell="A9" activePane="bottomLeft" state="frozen"/>
      <selection activeCell="B1" sqref="B1"/>
      <selection pane="bottomLeft" activeCell="F132" sqref="F132:H133"/>
    </sheetView>
  </sheetViews>
  <sheetFormatPr baseColWidth="10" defaultColWidth="11.44140625" defaultRowHeight="13.2"/>
  <cols>
    <col min="1" max="1" width="2.88671875" style="51" customWidth="1"/>
    <col min="2" max="2" width="36.6640625" style="51" customWidth="1"/>
    <col min="3" max="3" width="33.33203125" style="51" customWidth="1"/>
    <col min="4" max="6" width="19.6640625" style="51" customWidth="1"/>
    <col min="7" max="7" width="20.5546875" style="51" customWidth="1"/>
    <col min="8" max="8" width="11.44140625" style="51"/>
    <col min="9" max="9" width="10.33203125" style="51" customWidth="1"/>
    <col min="10" max="12" width="14.88671875" style="51" customWidth="1"/>
    <col min="13" max="13" width="14.5546875" style="51" bestFit="1" customWidth="1"/>
    <col min="14" max="15" width="11.44140625" style="51"/>
    <col min="16" max="16" width="17.5546875" style="51" customWidth="1"/>
    <col min="17" max="16384" width="11.44140625" style="51"/>
  </cols>
  <sheetData>
    <row r="1" spans="2:13" s="52" customFormat="1">
      <c r="C1" s="53"/>
    </row>
    <row r="2" spans="2:13" s="52" customFormat="1">
      <c r="C2" s="53"/>
    </row>
    <row r="3" spans="2:13" s="52" customFormat="1">
      <c r="C3" s="53"/>
    </row>
    <row r="4" spans="2:13" s="54" customFormat="1" ht="13.8" thickBot="1">
      <c r="C4" s="55"/>
    </row>
    <row r="5" spans="2:13" ht="15" thickTop="1">
      <c r="B5"/>
      <c r="C5"/>
      <c r="D5"/>
      <c r="E5"/>
      <c r="F5"/>
      <c r="G5"/>
      <c r="H5"/>
      <c r="I5"/>
      <c r="J5"/>
      <c r="K5"/>
      <c r="L5"/>
      <c r="M5" s="49" t="s">
        <v>5</v>
      </c>
    </row>
    <row r="6" spans="2:13" ht="14.4">
      <c r="B6"/>
      <c r="C6"/>
      <c r="D6"/>
      <c r="E6"/>
      <c r="F6"/>
      <c r="G6"/>
      <c r="H6"/>
      <c r="I6"/>
      <c r="J6"/>
      <c r="K6" s="344"/>
      <c r="L6"/>
      <c r="M6"/>
    </row>
    <row r="7" spans="2:13" s="77" customFormat="1" ht="14.1" customHeight="1">
      <c r="B7" s="481" t="s">
        <v>187</v>
      </c>
      <c r="C7" s="481"/>
      <c r="D7" s="481"/>
      <c r="E7" s="481"/>
      <c r="F7" s="481"/>
      <c r="G7" s="481"/>
      <c r="H7" s="481"/>
      <c r="I7" s="481"/>
      <c r="J7" s="481"/>
      <c r="K7" s="481"/>
      <c r="L7" s="481"/>
      <c r="M7" s="481"/>
    </row>
    <row r="8" spans="2:13" s="77" customFormat="1" ht="21.75" customHeight="1">
      <c r="B8" s="481" t="s">
        <v>397</v>
      </c>
      <c r="C8" s="481"/>
      <c r="D8" s="481"/>
      <c r="E8" s="481"/>
      <c r="F8" s="481"/>
      <c r="G8" s="481"/>
      <c r="H8" s="481"/>
      <c r="I8" s="481"/>
      <c r="J8" s="481"/>
      <c r="K8" s="481"/>
      <c r="L8" s="481"/>
      <c r="M8" s="481"/>
    </row>
    <row r="9" spans="2:13" s="77" customFormat="1" ht="14.1" customHeight="1">
      <c r="B9" s="80"/>
      <c r="C9" s="80"/>
      <c r="D9" s="80"/>
      <c r="E9" s="80"/>
      <c r="F9" s="80"/>
      <c r="G9" s="80"/>
      <c r="H9" s="80"/>
      <c r="I9" s="80"/>
      <c r="J9" s="80"/>
      <c r="K9" s="80"/>
      <c r="L9" s="80"/>
      <c r="M9" s="80"/>
    </row>
    <row r="10" spans="2:13" ht="14.4">
      <c r="B10" s="50" t="s">
        <v>109</v>
      </c>
      <c r="C10"/>
      <c r="D10"/>
      <c r="E10"/>
      <c r="F10"/>
      <c r="G10"/>
      <c r="H10"/>
      <c r="I10"/>
      <c r="J10"/>
      <c r="K10"/>
      <c r="L10"/>
      <c r="M10"/>
    </row>
    <row r="11" spans="2:13" ht="12.6" customHeight="1">
      <c r="B11" s="50"/>
      <c r="C11"/>
      <c r="D11"/>
      <c r="E11"/>
      <c r="F11"/>
      <c r="G11"/>
      <c r="H11"/>
      <c r="I11"/>
      <c r="J11"/>
      <c r="K11"/>
      <c r="L11"/>
      <c r="M11"/>
    </row>
    <row r="12" spans="2:13" ht="14.4">
      <c r="B12" s="50" t="s">
        <v>28</v>
      </c>
      <c r="C12"/>
      <c r="D12"/>
      <c r="E12"/>
      <c r="F12"/>
      <c r="G12"/>
      <c r="H12"/>
      <c r="I12"/>
      <c r="J12"/>
      <c r="K12"/>
      <c r="L12"/>
      <c r="M12"/>
    </row>
    <row r="13" spans="2:13" ht="112.5" customHeight="1">
      <c r="B13" s="477" t="s">
        <v>223</v>
      </c>
      <c r="C13" s="477"/>
      <c r="D13" s="477"/>
      <c r="E13" s="477"/>
      <c r="F13" s="477"/>
      <c r="G13" s="477"/>
      <c r="H13" s="477"/>
      <c r="I13" s="477"/>
      <c r="J13" s="477"/>
      <c r="K13" s="477"/>
      <c r="L13" s="477"/>
      <c r="M13" s="477"/>
    </row>
    <row r="14" spans="2:13" ht="14.4">
      <c r="B14" s="75"/>
      <c r="C14" s="75"/>
      <c r="D14" s="75"/>
      <c r="E14" s="75"/>
      <c r="F14" s="75"/>
      <c r="G14" s="75"/>
      <c r="H14" s="75"/>
      <c r="I14" s="75"/>
      <c r="J14" s="75"/>
      <c r="K14" s="75"/>
      <c r="L14"/>
      <c r="M14"/>
    </row>
    <row r="15" spans="2:13" ht="14.4">
      <c r="B15" s="50" t="s">
        <v>29</v>
      </c>
      <c r="C15"/>
      <c r="D15"/>
      <c r="E15"/>
      <c r="F15"/>
      <c r="G15"/>
      <c r="H15"/>
      <c r="I15"/>
      <c r="J15"/>
      <c r="K15"/>
      <c r="L15"/>
      <c r="M15"/>
    </row>
    <row r="16" spans="2:13" ht="70.5" customHeight="1">
      <c r="B16" s="477" t="s">
        <v>224</v>
      </c>
      <c r="C16" s="477"/>
      <c r="D16" s="477"/>
      <c r="E16" s="477"/>
      <c r="F16" s="477"/>
      <c r="G16" s="477"/>
      <c r="H16" s="477"/>
      <c r="I16" s="477"/>
      <c r="J16" s="477"/>
      <c r="K16" s="477"/>
      <c r="L16" s="477"/>
      <c r="M16" s="477"/>
    </row>
    <row r="18" spans="2:13" ht="14.4">
      <c r="B18" s="50" t="s">
        <v>30</v>
      </c>
      <c r="C18"/>
      <c r="D18"/>
      <c r="E18"/>
      <c r="F18"/>
      <c r="G18"/>
      <c r="H18"/>
      <c r="I18"/>
      <c r="J18"/>
      <c r="K18"/>
      <c r="L18"/>
      <c r="M18"/>
    </row>
    <row r="19" spans="2:13" ht="14.4">
      <c r="B19" s="50"/>
      <c r="C19"/>
      <c r="D19"/>
      <c r="E19"/>
      <c r="F19"/>
      <c r="G19"/>
      <c r="H19"/>
      <c r="I19"/>
      <c r="J19"/>
      <c r="K19"/>
      <c r="L19"/>
      <c r="M19"/>
    </row>
    <row r="20" spans="2:13" ht="14.4">
      <c r="B20" s="50" t="s">
        <v>31</v>
      </c>
      <c r="C20"/>
      <c r="D20"/>
      <c r="E20"/>
      <c r="F20"/>
      <c r="G20"/>
      <c r="H20"/>
      <c r="I20"/>
      <c r="J20"/>
      <c r="K20"/>
      <c r="L20"/>
      <c r="M20"/>
    </row>
    <row r="21" spans="2:13" ht="54" customHeight="1">
      <c r="B21" s="479" t="s">
        <v>196</v>
      </c>
      <c r="C21" s="477"/>
      <c r="D21" s="477"/>
      <c r="E21" s="477"/>
      <c r="F21" s="477"/>
      <c r="G21" s="477"/>
      <c r="H21" s="477"/>
      <c r="I21" s="477"/>
      <c r="J21" s="477"/>
      <c r="K21" s="477"/>
      <c r="L21" s="477"/>
      <c r="M21" s="477"/>
    </row>
    <row r="22" spans="2:13" ht="14.4">
      <c r="B22" s="466"/>
      <c r="C22" s="466"/>
      <c r="D22" s="466"/>
      <c r="E22" s="466"/>
      <c r="F22" s="466"/>
      <c r="G22" s="466"/>
      <c r="H22" s="466"/>
      <c r="I22" s="466"/>
      <c r="J22" s="466"/>
      <c r="K22" s="466"/>
      <c r="L22"/>
      <c r="M22"/>
    </row>
    <row r="23" spans="2:13" ht="14.4">
      <c r="B23" s="50" t="s">
        <v>32</v>
      </c>
      <c r="C23"/>
      <c r="D23"/>
      <c r="E23"/>
      <c r="F23"/>
      <c r="G23"/>
      <c r="H23"/>
      <c r="I23"/>
      <c r="J23"/>
      <c r="K23"/>
      <c r="L23"/>
      <c r="M23"/>
    </row>
    <row r="24" spans="2:13" ht="30.75" customHeight="1">
      <c r="B24" s="479" t="s">
        <v>214</v>
      </c>
      <c r="C24" s="477"/>
      <c r="D24" s="477"/>
      <c r="E24" s="477"/>
      <c r="F24" s="477"/>
      <c r="G24" s="477"/>
      <c r="H24" s="477"/>
      <c r="I24" s="477"/>
      <c r="J24" s="477"/>
      <c r="K24" s="477"/>
      <c r="L24" s="477"/>
      <c r="M24" s="477"/>
    </row>
    <row r="26" spans="2:13" ht="28.5" customHeight="1">
      <c r="B26" s="485" t="s">
        <v>33</v>
      </c>
      <c r="C26" s="486"/>
      <c r="D26" s="486"/>
      <c r="E26" s="486"/>
      <c r="F26" s="486"/>
      <c r="G26" s="487"/>
      <c r="H26" s="482" t="s">
        <v>34</v>
      </c>
      <c r="I26" s="484"/>
      <c r="J26" s="482" t="s">
        <v>35</v>
      </c>
      <c r="K26" s="483"/>
      <c r="L26"/>
      <c r="M26"/>
    </row>
    <row r="27" spans="2:13" ht="39.75" customHeight="1">
      <c r="B27" s="471" t="s">
        <v>201</v>
      </c>
      <c r="C27" s="472"/>
      <c r="D27" s="472"/>
      <c r="E27" s="472"/>
      <c r="F27" s="472"/>
      <c r="G27" s="473"/>
      <c r="H27" s="474">
        <v>0</v>
      </c>
      <c r="I27" s="480"/>
      <c r="J27" s="474">
        <v>0.8</v>
      </c>
      <c r="K27" s="475"/>
      <c r="L27"/>
      <c r="M27"/>
    </row>
    <row r="28" spans="2:13" ht="36" customHeight="1">
      <c r="B28" s="471" t="s">
        <v>202</v>
      </c>
      <c r="C28" s="472"/>
      <c r="D28" s="472"/>
      <c r="E28" s="472"/>
      <c r="F28" s="472"/>
      <c r="G28" s="473"/>
      <c r="H28" s="474">
        <v>0</v>
      </c>
      <c r="I28" s="480"/>
      <c r="J28" s="474">
        <v>0.8</v>
      </c>
      <c r="K28" s="475"/>
      <c r="L28"/>
      <c r="M28"/>
    </row>
    <row r="29" spans="2:13" ht="52.5" customHeight="1">
      <c r="B29" s="471" t="s">
        <v>140</v>
      </c>
      <c r="C29" s="472"/>
      <c r="D29" s="472"/>
      <c r="E29" s="472"/>
      <c r="F29" s="472"/>
      <c r="G29" s="473"/>
      <c r="H29" s="474">
        <v>0</v>
      </c>
      <c r="I29" s="480"/>
      <c r="J29" s="474">
        <v>0.8</v>
      </c>
      <c r="K29" s="475"/>
      <c r="L29"/>
      <c r="M29"/>
    </row>
    <row r="30" spans="2:13" ht="36" customHeight="1">
      <c r="B30" s="471" t="s">
        <v>203</v>
      </c>
      <c r="C30" s="472"/>
      <c r="D30" s="472"/>
      <c r="E30" s="472"/>
      <c r="F30" s="472"/>
      <c r="G30" s="473"/>
      <c r="H30" s="474">
        <v>0</v>
      </c>
      <c r="I30" s="480"/>
      <c r="J30" s="474">
        <v>0.5</v>
      </c>
      <c r="K30" s="475"/>
      <c r="L30"/>
      <c r="M30"/>
    </row>
    <row r="31" spans="2:13" ht="36" customHeight="1">
      <c r="B31" s="471" t="s">
        <v>204</v>
      </c>
      <c r="C31" s="472"/>
      <c r="D31" s="472"/>
      <c r="E31" s="472"/>
      <c r="F31" s="472"/>
      <c r="G31" s="473"/>
      <c r="H31" s="474">
        <v>0</v>
      </c>
      <c r="I31" s="480"/>
      <c r="J31" s="474">
        <v>1</v>
      </c>
      <c r="K31" s="475"/>
      <c r="L31"/>
      <c r="M31"/>
    </row>
    <row r="32" spans="2:13" ht="48" customHeight="1">
      <c r="B32" s="471" t="s">
        <v>205</v>
      </c>
      <c r="C32" s="472"/>
      <c r="D32" s="472"/>
      <c r="E32" s="472"/>
      <c r="F32" s="472"/>
      <c r="G32" s="473"/>
      <c r="H32" s="474">
        <v>0</v>
      </c>
      <c r="I32" s="480"/>
      <c r="J32" s="474">
        <v>0.5</v>
      </c>
      <c r="K32" s="475"/>
      <c r="L32"/>
      <c r="M32"/>
    </row>
    <row r="33" spans="2:13" ht="49.5" customHeight="1">
      <c r="B33" s="471" t="s">
        <v>206</v>
      </c>
      <c r="C33" s="472"/>
      <c r="D33" s="472"/>
      <c r="E33" s="472"/>
      <c r="F33" s="472"/>
      <c r="G33" s="473"/>
      <c r="H33" s="474">
        <v>0</v>
      </c>
      <c r="I33" s="480"/>
      <c r="J33" s="474">
        <v>0.75</v>
      </c>
      <c r="K33" s="475"/>
      <c r="L33"/>
      <c r="M33"/>
    </row>
    <row r="34" spans="2:13" ht="52.5" customHeight="1">
      <c r="B34" s="471" t="s">
        <v>207</v>
      </c>
      <c r="C34" s="472"/>
      <c r="D34" s="472"/>
      <c r="E34" s="472"/>
      <c r="F34" s="472"/>
      <c r="G34" s="473"/>
      <c r="H34" s="474">
        <v>0</v>
      </c>
      <c r="I34" s="480"/>
      <c r="J34" s="474">
        <v>0.8</v>
      </c>
      <c r="K34" s="475"/>
      <c r="L34"/>
      <c r="M34"/>
    </row>
    <row r="35" spans="2:13" ht="52.5" customHeight="1">
      <c r="B35" s="471" t="s">
        <v>208</v>
      </c>
      <c r="C35" s="472"/>
      <c r="D35" s="472"/>
      <c r="E35" s="472"/>
      <c r="F35" s="472"/>
      <c r="G35" s="473"/>
      <c r="H35" s="474">
        <v>0</v>
      </c>
      <c r="I35" s="480"/>
      <c r="J35" s="474">
        <v>0.5</v>
      </c>
      <c r="K35" s="475"/>
      <c r="L35"/>
      <c r="M35"/>
    </row>
    <row r="36" spans="2:13" ht="52.5" customHeight="1">
      <c r="B36" s="471" t="s">
        <v>209</v>
      </c>
      <c r="C36" s="472"/>
      <c r="D36" s="472"/>
      <c r="E36" s="472"/>
      <c r="F36" s="472"/>
      <c r="G36" s="473"/>
      <c r="H36" s="474">
        <v>0</v>
      </c>
      <c r="I36" s="480"/>
      <c r="J36" s="474">
        <v>0.5</v>
      </c>
      <c r="K36" s="475"/>
      <c r="L36"/>
      <c r="M36"/>
    </row>
    <row r="37" spans="2:13" ht="52.5" customHeight="1">
      <c r="B37" s="471" t="s">
        <v>210</v>
      </c>
      <c r="C37" s="472"/>
      <c r="D37" s="472"/>
      <c r="E37" s="472"/>
      <c r="F37" s="472"/>
      <c r="G37" s="473"/>
      <c r="H37" s="474">
        <v>0</v>
      </c>
      <c r="I37" s="480"/>
      <c r="J37" s="474">
        <v>0.5</v>
      </c>
      <c r="K37" s="475"/>
      <c r="L37"/>
      <c r="M37"/>
    </row>
    <row r="38" spans="2:13" ht="52.5" customHeight="1">
      <c r="B38" s="471" t="s">
        <v>211</v>
      </c>
      <c r="C38" s="472"/>
      <c r="D38" s="472"/>
      <c r="E38" s="472"/>
      <c r="F38" s="472"/>
      <c r="G38" s="473"/>
      <c r="H38" s="474">
        <v>0</v>
      </c>
      <c r="I38" s="480"/>
      <c r="J38" s="474">
        <v>0.1</v>
      </c>
      <c r="K38" s="475"/>
      <c r="L38"/>
      <c r="M38"/>
    </row>
    <row r="39" spans="2:13" ht="52.5" customHeight="1">
      <c r="B39" s="471" t="s">
        <v>212</v>
      </c>
      <c r="C39" s="472"/>
      <c r="D39" s="472"/>
      <c r="E39" s="472"/>
      <c r="F39" s="472"/>
      <c r="G39" s="473"/>
      <c r="H39" s="474">
        <v>0</v>
      </c>
      <c r="I39" s="480"/>
      <c r="J39" s="474">
        <v>0.1</v>
      </c>
      <c r="K39" s="475"/>
      <c r="L39"/>
      <c r="M39"/>
    </row>
    <row r="40" spans="2:13" ht="15" customHeight="1">
      <c r="B40" s="75"/>
      <c r="C40" s="75"/>
      <c r="D40" s="75"/>
      <c r="E40" s="75"/>
      <c r="F40" s="75"/>
      <c r="G40" s="75"/>
      <c r="H40" s="346"/>
      <c r="I40" s="76"/>
      <c r="J40" s="76"/>
      <c r="K40" s="76"/>
      <c r="L40"/>
      <c r="M40"/>
    </row>
    <row r="41" spans="2:13" ht="56.25" customHeight="1">
      <c r="B41" s="476" t="s">
        <v>215</v>
      </c>
      <c r="C41" s="477"/>
      <c r="D41" s="477"/>
      <c r="E41" s="477"/>
      <c r="F41" s="477"/>
      <c r="G41" s="477"/>
      <c r="H41" s="477"/>
      <c r="I41" s="477"/>
      <c r="J41" s="477"/>
      <c r="K41" s="477"/>
      <c r="L41"/>
      <c r="M41"/>
    </row>
    <row r="42" spans="2:13" ht="40.200000000000003" customHeight="1">
      <c r="B42" s="466" t="s">
        <v>225</v>
      </c>
      <c r="C42" s="466"/>
      <c r="D42" s="466"/>
      <c r="E42" s="466"/>
      <c r="F42" s="466"/>
      <c r="G42" s="466"/>
      <c r="H42" s="466"/>
      <c r="I42" s="466"/>
      <c r="J42" s="466"/>
      <c r="K42" s="466"/>
      <c r="L42" s="466"/>
      <c r="M42" s="466"/>
    </row>
    <row r="43" spans="2:13" ht="43.2" customHeight="1">
      <c r="B43" s="466" t="s">
        <v>213</v>
      </c>
      <c r="C43" s="466"/>
      <c r="D43" s="466"/>
      <c r="E43" s="466"/>
      <c r="F43" s="466"/>
      <c r="G43" s="466"/>
      <c r="H43" s="466"/>
      <c r="I43" s="466"/>
      <c r="J43" s="466"/>
      <c r="K43" s="466"/>
      <c r="L43" s="466"/>
      <c r="M43" s="466"/>
    </row>
    <row r="44" spans="2:13" ht="14.4">
      <c r="B44" s="75"/>
      <c r="C44" s="75"/>
      <c r="D44" s="75"/>
      <c r="E44" s="75"/>
      <c r="F44" s="75"/>
      <c r="G44" s="75"/>
      <c r="H44" s="75"/>
      <c r="I44" s="75"/>
      <c r="J44" s="75"/>
      <c r="K44" s="75"/>
      <c r="L44"/>
      <c r="M44"/>
    </row>
    <row r="45" spans="2:13" ht="19.2" customHeight="1">
      <c r="B45" s="50" t="s">
        <v>36</v>
      </c>
      <c r="C45" s="75"/>
      <c r="D45" s="75"/>
      <c r="E45" s="75"/>
      <c r="F45" s="75"/>
      <c r="G45" s="75"/>
      <c r="H45" s="75"/>
      <c r="I45" s="75"/>
      <c r="J45" s="75"/>
      <c r="K45" s="75"/>
      <c r="L45"/>
      <c r="M45"/>
    </row>
    <row r="46" spans="2:13" ht="62.4" customHeight="1">
      <c r="B46" s="479" t="s">
        <v>197</v>
      </c>
      <c r="C46" s="477"/>
      <c r="D46" s="477"/>
      <c r="E46" s="477"/>
      <c r="F46" s="477"/>
      <c r="G46" s="477"/>
      <c r="H46" s="477"/>
      <c r="I46" s="477"/>
      <c r="J46" s="477"/>
      <c r="K46" s="477"/>
      <c r="L46" s="477"/>
      <c r="M46" s="477"/>
    </row>
    <row r="47" spans="2:13" ht="30.6" customHeight="1">
      <c r="B47" s="479" t="s">
        <v>198</v>
      </c>
      <c r="C47" s="477"/>
      <c r="D47" s="477"/>
      <c r="E47" s="477"/>
      <c r="F47" s="477"/>
      <c r="G47" s="477"/>
      <c r="H47" s="477"/>
      <c r="I47" s="477"/>
      <c r="J47" s="477"/>
      <c r="K47" s="477"/>
      <c r="L47" s="477"/>
      <c r="M47" s="477"/>
    </row>
    <row r="48" spans="2:13" ht="14.4">
      <c r="B48" s="75"/>
      <c r="C48" s="75"/>
      <c r="D48" s="75"/>
      <c r="E48" s="75"/>
      <c r="F48" s="75"/>
      <c r="G48" s="75"/>
      <c r="H48" s="75"/>
      <c r="I48" s="75"/>
      <c r="J48" s="75"/>
      <c r="K48" s="75"/>
      <c r="L48"/>
      <c r="M48"/>
    </row>
    <row r="49" spans="2:15" ht="14.4">
      <c r="B49" s="50" t="s">
        <v>37</v>
      </c>
      <c r="C49"/>
      <c r="D49"/>
      <c r="E49"/>
      <c r="F49"/>
      <c r="G49"/>
      <c r="H49"/>
      <c r="I49"/>
      <c r="J49"/>
      <c r="K49"/>
      <c r="L49"/>
      <c r="M49"/>
    </row>
    <row r="50" spans="2:15" ht="70.95" customHeight="1">
      <c r="B50" s="479" t="s">
        <v>200</v>
      </c>
      <c r="C50" s="477"/>
      <c r="D50" s="477"/>
      <c r="E50" s="477"/>
      <c r="F50" s="477"/>
      <c r="G50" s="477"/>
      <c r="H50" s="477"/>
      <c r="I50" s="477"/>
      <c r="J50" s="477"/>
      <c r="K50" s="477"/>
      <c r="L50" s="477"/>
      <c r="M50" s="477"/>
    </row>
    <row r="51" spans="2:15" ht="34.950000000000003" customHeight="1">
      <c r="B51" s="479" t="s">
        <v>199</v>
      </c>
      <c r="C51" s="477"/>
      <c r="D51" s="477"/>
      <c r="E51" s="477"/>
      <c r="F51" s="477"/>
      <c r="G51" s="477"/>
      <c r="H51" s="477"/>
      <c r="I51" s="477"/>
      <c r="J51" s="477"/>
      <c r="K51" s="477"/>
      <c r="L51" s="477"/>
      <c r="M51" s="477"/>
    </row>
    <row r="52" spans="2:15">
      <c r="B52" s="466" t="s">
        <v>38</v>
      </c>
      <c r="C52" s="466"/>
      <c r="D52" s="466"/>
      <c r="E52" s="466"/>
      <c r="F52" s="466"/>
      <c r="G52" s="466"/>
      <c r="H52" s="466"/>
      <c r="I52" s="466"/>
      <c r="J52" s="466"/>
      <c r="K52" s="466"/>
      <c r="L52" s="466"/>
      <c r="M52" s="466"/>
    </row>
    <row r="53" spans="2:15" ht="14.4">
      <c r="B53" s="75"/>
      <c r="C53" s="75"/>
      <c r="D53" s="75"/>
      <c r="E53" s="75"/>
      <c r="F53" s="75"/>
      <c r="G53" s="75"/>
      <c r="H53" s="75"/>
      <c r="I53" s="75"/>
      <c r="J53" s="75"/>
      <c r="K53" s="75"/>
      <c r="L53"/>
      <c r="M53"/>
    </row>
    <row r="54" spans="2:15" ht="14.4">
      <c r="B54" s="50" t="s">
        <v>39</v>
      </c>
      <c r="C54"/>
      <c r="D54"/>
      <c r="E54"/>
      <c r="F54"/>
      <c r="G54"/>
      <c r="H54"/>
      <c r="I54"/>
      <c r="J54"/>
      <c r="K54"/>
      <c r="L54"/>
      <c r="M54"/>
    </row>
    <row r="55" spans="2:15" ht="14.4">
      <c r="B55" s="50"/>
      <c r="C55"/>
      <c r="D55"/>
      <c r="E55"/>
      <c r="F55"/>
      <c r="G55"/>
      <c r="H55"/>
      <c r="I55"/>
      <c r="J55"/>
      <c r="K55"/>
      <c r="L55"/>
      <c r="M55"/>
    </row>
    <row r="56" spans="2:15" ht="14.4">
      <c r="B56" s="50" t="s">
        <v>40</v>
      </c>
      <c r="C56"/>
      <c r="D56"/>
      <c r="E56"/>
      <c r="F56"/>
      <c r="G56"/>
      <c r="H56"/>
      <c r="I56"/>
      <c r="J56"/>
      <c r="K56"/>
      <c r="L56"/>
      <c r="M56"/>
    </row>
    <row r="57" spans="2:15" ht="84.6" customHeight="1">
      <c r="B57" s="477" t="s">
        <v>217</v>
      </c>
      <c r="C57" s="477"/>
      <c r="D57" s="477"/>
      <c r="E57" s="477"/>
      <c r="F57" s="477"/>
      <c r="G57" s="477"/>
      <c r="H57" s="477"/>
      <c r="I57" s="477"/>
      <c r="J57" s="477"/>
      <c r="K57" s="477"/>
      <c r="L57" s="477"/>
      <c r="M57" s="477"/>
    </row>
    <row r="58" spans="2:15">
      <c r="B58" s="50"/>
    </row>
    <row r="59" spans="2:15" ht="14.4">
      <c r="B59" s="50" t="s">
        <v>41</v>
      </c>
      <c r="C59"/>
      <c r="D59"/>
      <c r="E59"/>
      <c r="F59"/>
      <c r="G59"/>
      <c r="H59"/>
      <c r="I59"/>
      <c r="J59"/>
      <c r="K59"/>
      <c r="L59"/>
      <c r="M59"/>
    </row>
    <row r="60" spans="2:15" ht="42.6" customHeight="1">
      <c r="B60" s="476" t="s">
        <v>254</v>
      </c>
      <c r="C60" s="477"/>
      <c r="D60" s="477"/>
      <c r="E60" s="477"/>
      <c r="F60" s="477"/>
      <c r="G60" s="477"/>
      <c r="H60" s="477"/>
      <c r="I60" s="477"/>
      <c r="J60" s="477"/>
      <c r="K60" s="477"/>
      <c r="L60" s="477"/>
      <c r="M60" s="477"/>
    </row>
    <row r="61" spans="2:15" ht="43.95" customHeight="1">
      <c r="B61" s="478" t="s">
        <v>255</v>
      </c>
      <c r="C61" s="478"/>
      <c r="D61" s="478"/>
      <c r="E61" s="478"/>
      <c r="F61" s="478"/>
      <c r="G61" s="478"/>
      <c r="H61" s="478"/>
      <c r="I61" s="478"/>
      <c r="J61" s="478"/>
      <c r="K61" s="478"/>
      <c r="L61" s="478"/>
      <c r="M61" s="478"/>
    </row>
    <row r="62" spans="2:15" ht="22.95" customHeight="1">
      <c r="B62" s="502" t="s">
        <v>226</v>
      </c>
      <c r="C62" s="502"/>
      <c r="D62" s="502"/>
      <c r="E62" s="502"/>
      <c r="F62" s="502"/>
      <c r="G62" s="502"/>
      <c r="H62" s="502"/>
      <c r="I62" s="502"/>
      <c r="J62" s="502"/>
      <c r="K62" s="502"/>
      <c r="L62" s="502"/>
      <c r="M62" s="502"/>
    </row>
    <row r="63" spans="2:15" ht="32.25" customHeight="1">
      <c r="B63" s="477" t="s">
        <v>227</v>
      </c>
      <c r="C63" s="477"/>
      <c r="D63" s="477"/>
      <c r="E63" s="477"/>
      <c r="F63" s="477"/>
      <c r="G63" s="477"/>
      <c r="H63" s="477"/>
      <c r="I63" s="477"/>
      <c r="J63" s="477"/>
      <c r="K63" s="477"/>
      <c r="L63" s="477"/>
      <c r="M63" s="477"/>
      <c r="N63"/>
      <c r="O63"/>
    </row>
    <row r="64" spans="2:15" ht="34.200000000000003" customHeight="1">
      <c r="B64" s="477" t="s">
        <v>228</v>
      </c>
      <c r="C64" s="477"/>
      <c r="D64" s="477"/>
      <c r="E64" s="477"/>
      <c r="F64" s="477"/>
      <c r="G64" s="477"/>
      <c r="H64" s="477"/>
      <c r="I64" s="477"/>
      <c r="J64" s="477"/>
      <c r="K64" s="477"/>
      <c r="L64" s="477"/>
      <c r="M64" s="477"/>
      <c r="N64"/>
      <c r="O64"/>
    </row>
    <row r="66" spans="2:15">
      <c r="B66" s="50"/>
    </row>
    <row r="67" spans="2:15" ht="14.4">
      <c r="B67" s="50" t="s">
        <v>42</v>
      </c>
      <c r="C67"/>
      <c r="D67"/>
      <c r="E67"/>
      <c r="F67"/>
      <c r="G67"/>
      <c r="H67"/>
      <c r="I67"/>
      <c r="J67"/>
      <c r="K67"/>
      <c r="L67"/>
      <c r="M67"/>
    </row>
    <row r="68" spans="2:15" ht="14.4">
      <c r="B68" s="50"/>
      <c r="C68"/>
      <c r="D68"/>
      <c r="E68"/>
      <c r="F68"/>
      <c r="G68"/>
      <c r="H68"/>
      <c r="I68"/>
      <c r="J68"/>
      <c r="K68"/>
      <c r="L68"/>
      <c r="M68"/>
      <c r="N68"/>
      <c r="O68"/>
    </row>
    <row r="69" spans="2:15" ht="14.4">
      <c r="B69" s="50" t="s">
        <v>110</v>
      </c>
      <c r="C69"/>
      <c r="D69"/>
      <c r="E69"/>
      <c r="F69"/>
      <c r="G69"/>
      <c r="H69"/>
      <c r="I69"/>
      <c r="J69"/>
      <c r="K69"/>
      <c r="L69"/>
      <c r="M69"/>
    </row>
    <row r="70" spans="2:15" ht="31.2" customHeight="1">
      <c r="B70" s="478" t="s">
        <v>139</v>
      </c>
      <c r="C70" s="478"/>
      <c r="D70" s="478"/>
      <c r="E70" s="478"/>
      <c r="F70" s="478"/>
      <c r="G70" s="478"/>
      <c r="H70" s="478"/>
      <c r="I70" s="478"/>
      <c r="J70" s="478"/>
      <c r="K70" s="478"/>
      <c r="L70" s="478"/>
      <c r="M70" s="478"/>
      <c r="N70"/>
      <c r="O70"/>
    </row>
    <row r="71" spans="2:15" ht="13.95" customHeight="1">
      <c r="B71" s="338"/>
      <c r="C71" s="338"/>
      <c r="D71" s="338"/>
      <c r="E71" s="338"/>
      <c r="F71" s="338"/>
      <c r="G71" s="338"/>
      <c r="H71" s="338"/>
      <c r="I71" s="338"/>
      <c r="J71" s="338"/>
      <c r="K71" s="338"/>
      <c r="L71" s="338"/>
      <c r="M71" s="338"/>
      <c r="N71"/>
      <c r="O71"/>
    </row>
    <row r="72" spans="2:15" ht="46.95" customHeight="1">
      <c r="B72" s="478" t="s">
        <v>460</v>
      </c>
      <c r="C72" s="478"/>
      <c r="D72" s="478"/>
      <c r="E72" s="478"/>
      <c r="F72" s="478"/>
      <c r="G72" s="478"/>
      <c r="H72" s="478"/>
      <c r="I72" s="478"/>
      <c r="J72" s="478"/>
      <c r="K72" s="478"/>
      <c r="L72" s="478"/>
      <c r="M72" s="478"/>
      <c r="N72"/>
      <c r="O72" s="345"/>
    </row>
    <row r="73" spans="2:15" ht="14.4">
      <c r="B73" s="75"/>
      <c r="C73" s="75"/>
      <c r="D73" s="75"/>
      <c r="E73" s="75"/>
      <c r="F73" s="75"/>
      <c r="G73" s="75"/>
      <c r="H73" s="75"/>
      <c r="I73" s="75"/>
      <c r="J73" s="75"/>
      <c r="K73" s="75"/>
      <c r="L73"/>
      <c r="M73"/>
      <c r="N73"/>
      <c r="O73"/>
    </row>
    <row r="74" spans="2:15" ht="14.4">
      <c r="B74" s="50" t="s">
        <v>111</v>
      </c>
      <c r="C74"/>
      <c r="D74"/>
      <c r="E74"/>
      <c r="F74"/>
      <c r="G74"/>
      <c r="H74"/>
      <c r="I74"/>
      <c r="J74"/>
      <c r="K74"/>
      <c r="L74"/>
      <c r="M74"/>
    </row>
    <row r="75" spans="2:15" ht="46.2" customHeight="1">
      <c r="B75" s="477" t="s">
        <v>112</v>
      </c>
      <c r="C75" s="477"/>
      <c r="D75" s="477"/>
      <c r="E75" s="477"/>
      <c r="F75" s="477"/>
      <c r="G75" s="477"/>
      <c r="H75" s="477"/>
      <c r="I75" s="477"/>
      <c r="J75" s="477"/>
      <c r="K75" s="477"/>
      <c r="L75" s="477"/>
      <c r="M75" s="477"/>
      <c r="N75"/>
      <c r="O75"/>
    </row>
    <row r="76" spans="2:15" ht="14.4">
      <c r="B76" s="75"/>
      <c r="C76" s="75"/>
      <c r="D76" s="75"/>
      <c r="E76" s="75"/>
      <c r="F76" s="75"/>
      <c r="G76" s="75"/>
      <c r="H76" s="75"/>
      <c r="I76" s="75"/>
      <c r="J76" s="75"/>
      <c r="K76" s="75"/>
      <c r="L76"/>
      <c r="M76"/>
      <c r="N76"/>
      <c r="O76"/>
    </row>
    <row r="77" spans="2:15" ht="14.4">
      <c r="B77" s="50" t="s">
        <v>120</v>
      </c>
      <c r="C77"/>
      <c r="D77"/>
      <c r="E77"/>
      <c r="F77"/>
      <c r="G77"/>
      <c r="H77"/>
      <c r="I77"/>
      <c r="J77"/>
      <c r="K77"/>
      <c r="L77"/>
      <c r="M77"/>
    </row>
    <row r="78" spans="2:15" ht="37.200000000000003" customHeight="1">
      <c r="B78" s="477" t="s">
        <v>398</v>
      </c>
      <c r="C78" s="477"/>
      <c r="D78" s="477"/>
      <c r="E78" s="477"/>
      <c r="F78" s="477"/>
      <c r="G78" s="477"/>
      <c r="H78" s="477"/>
      <c r="I78" s="477"/>
      <c r="J78" s="477"/>
      <c r="K78" s="477"/>
      <c r="L78" s="477"/>
      <c r="M78" s="477"/>
      <c r="N78"/>
      <c r="O78"/>
    </row>
    <row r="79" spans="2:15">
      <c r="B79" s="50"/>
    </row>
    <row r="80" spans="2:15" ht="14.4">
      <c r="B80" s="50" t="s">
        <v>113</v>
      </c>
      <c r="C80"/>
      <c r="D80"/>
      <c r="E80"/>
      <c r="F80"/>
      <c r="G80"/>
      <c r="H80"/>
      <c r="I80"/>
      <c r="J80"/>
      <c r="K80"/>
      <c r="L80"/>
      <c r="M80"/>
    </row>
    <row r="81" spans="2:13" ht="34.950000000000003" customHeight="1">
      <c r="B81" s="479" t="s">
        <v>131</v>
      </c>
      <c r="C81" s="477"/>
      <c r="D81" s="477"/>
      <c r="E81" s="477"/>
      <c r="F81" s="477"/>
      <c r="G81" s="477"/>
      <c r="H81" s="477"/>
      <c r="I81" s="477"/>
      <c r="J81" s="477"/>
      <c r="K81" s="477"/>
      <c r="L81" s="477"/>
      <c r="M81" s="477"/>
    </row>
    <row r="82" spans="2:13">
      <c r="B82" s="50"/>
      <c r="C82" s="75"/>
      <c r="D82" s="75"/>
      <c r="E82" s="75"/>
      <c r="F82" s="75"/>
      <c r="G82" s="75"/>
      <c r="H82" s="75"/>
      <c r="I82" s="75"/>
      <c r="J82" s="75"/>
      <c r="K82" s="75"/>
    </row>
    <row r="83" spans="2:13" ht="14.4">
      <c r="B83" s="50" t="s">
        <v>114</v>
      </c>
      <c r="C83"/>
      <c r="D83"/>
      <c r="E83"/>
      <c r="F83"/>
      <c r="G83"/>
      <c r="H83"/>
      <c r="I83"/>
      <c r="J83"/>
      <c r="K83"/>
      <c r="L83"/>
      <c r="M83"/>
    </row>
    <row r="84" spans="2:13" ht="77.400000000000006" customHeight="1">
      <c r="B84" s="477" t="s">
        <v>133</v>
      </c>
      <c r="C84" s="477"/>
      <c r="D84" s="477"/>
      <c r="E84" s="477"/>
      <c r="F84" s="477"/>
      <c r="G84" s="477"/>
      <c r="H84" s="477"/>
      <c r="I84" s="477"/>
      <c r="J84" s="477"/>
      <c r="K84" s="477"/>
      <c r="L84" s="477"/>
      <c r="M84" s="477"/>
    </row>
    <row r="85" spans="2:13" ht="58.95" customHeight="1">
      <c r="B85" s="479" t="s">
        <v>229</v>
      </c>
      <c r="C85" s="477"/>
      <c r="D85" s="477"/>
      <c r="E85" s="477"/>
      <c r="F85" s="477"/>
      <c r="G85" s="477"/>
      <c r="H85" s="477"/>
      <c r="I85" s="477"/>
      <c r="J85" s="477"/>
      <c r="K85" s="477"/>
      <c r="L85" s="477"/>
      <c r="M85" s="477"/>
    </row>
    <row r="86" spans="2:13" ht="14.4">
      <c r="B86" s="75"/>
      <c r="C86" s="75"/>
      <c r="D86" s="75"/>
      <c r="E86" s="75"/>
      <c r="F86" s="75"/>
      <c r="G86" s="75"/>
      <c r="H86" s="75"/>
      <c r="I86" s="75"/>
      <c r="J86" s="75"/>
      <c r="K86" s="75"/>
      <c r="L86"/>
      <c r="M86"/>
    </row>
    <row r="87" spans="2:13" ht="14.4">
      <c r="B87" s="50" t="s">
        <v>115</v>
      </c>
      <c r="C87"/>
      <c r="D87"/>
      <c r="E87"/>
      <c r="F87"/>
      <c r="G87"/>
      <c r="H87"/>
      <c r="I87"/>
      <c r="J87"/>
      <c r="K87"/>
      <c r="L87"/>
      <c r="M87"/>
    </row>
    <row r="88" spans="2:13" ht="36.6" customHeight="1">
      <c r="B88" s="479" t="s">
        <v>134</v>
      </c>
      <c r="C88" s="477"/>
      <c r="D88" s="477"/>
      <c r="E88" s="477"/>
      <c r="F88" s="477"/>
      <c r="G88" s="477"/>
      <c r="H88" s="477"/>
      <c r="I88" s="477"/>
      <c r="J88" s="477"/>
      <c r="K88" s="477"/>
      <c r="L88" s="477"/>
      <c r="M88" s="477"/>
    </row>
    <row r="89" spans="2:13" ht="36.6" customHeight="1">
      <c r="B89" s="477" t="s">
        <v>135</v>
      </c>
      <c r="C89" s="477"/>
      <c r="D89" s="477"/>
      <c r="E89" s="477"/>
      <c r="F89" s="477"/>
      <c r="G89" s="477"/>
      <c r="H89" s="477"/>
      <c r="I89" s="477"/>
      <c r="J89" s="477"/>
      <c r="K89" s="477"/>
      <c r="L89" s="477"/>
      <c r="M89" s="477"/>
    </row>
    <row r="90" spans="2:13" ht="14.4">
      <c r="B90" s="75"/>
      <c r="C90" s="75"/>
      <c r="D90" s="75"/>
      <c r="E90" s="75"/>
      <c r="F90" s="75"/>
      <c r="G90" s="75"/>
      <c r="H90" s="75"/>
      <c r="I90" s="75"/>
      <c r="J90" s="75"/>
      <c r="K90" s="75"/>
      <c r="L90"/>
      <c r="M90"/>
    </row>
    <row r="91" spans="2:13" ht="14.4">
      <c r="B91" s="50" t="s">
        <v>116</v>
      </c>
      <c r="C91"/>
      <c r="D91"/>
      <c r="E91"/>
      <c r="F91"/>
      <c r="G91"/>
      <c r="H91"/>
      <c r="I91"/>
      <c r="J91"/>
      <c r="K91"/>
      <c r="L91"/>
      <c r="M91"/>
    </row>
    <row r="92" spans="2:13" ht="30.6" customHeight="1">
      <c r="B92" s="477" t="s">
        <v>399</v>
      </c>
      <c r="C92" s="477"/>
      <c r="D92" s="477"/>
      <c r="E92" s="477"/>
      <c r="F92" s="477"/>
      <c r="G92" s="477"/>
      <c r="H92" s="477"/>
      <c r="I92" s="477"/>
      <c r="J92" s="477"/>
      <c r="K92" s="477"/>
      <c r="L92" s="477"/>
      <c r="M92" s="477"/>
    </row>
    <row r="93" spans="2:13" s="60" customFormat="1">
      <c r="B93" s="75"/>
      <c r="C93" s="75"/>
      <c r="D93" s="75"/>
      <c r="E93" s="75"/>
      <c r="F93" s="75"/>
      <c r="G93" s="75"/>
      <c r="H93" s="75"/>
      <c r="I93" s="75"/>
      <c r="J93" s="75"/>
      <c r="K93" s="75"/>
      <c r="L93" s="75"/>
      <c r="M93" s="75"/>
    </row>
    <row r="94" spans="2:13" s="60" customFormat="1">
      <c r="B94" s="50" t="s">
        <v>117</v>
      </c>
      <c r="C94" s="75"/>
      <c r="D94" s="75"/>
      <c r="E94" s="75"/>
      <c r="F94" s="75"/>
      <c r="G94" s="75"/>
      <c r="H94" s="75"/>
      <c r="I94" s="65"/>
      <c r="J94" s="78"/>
      <c r="L94" s="79"/>
      <c r="M94" s="64"/>
    </row>
    <row r="95" spans="2:13" s="60" customFormat="1">
      <c r="B95" s="50"/>
      <c r="C95" s="75"/>
      <c r="D95" s="75"/>
      <c r="E95" s="75"/>
      <c r="F95" s="75"/>
      <c r="G95" s="75"/>
      <c r="H95" s="75"/>
      <c r="I95" s="65"/>
      <c r="J95" s="78"/>
      <c r="L95" s="79"/>
      <c r="M95" s="64"/>
    </row>
    <row r="96" spans="2:13" ht="26.4">
      <c r="B96" s="504" t="s">
        <v>43</v>
      </c>
      <c r="C96" s="505"/>
      <c r="D96" s="218" t="s">
        <v>392</v>
      </c>
      <c r="E96" s="218" t="s">
        <v>391</v>
      </c>
      <c r="F96" s="263">
        <v>30720.656471887112</v>
      </c>
      <c r="G96" s="60"/>
      <c r="H96" s="75"/>
      <c r="I96" s="65"/>
      <c r="J96" s="78"/>
      <c r="K96" s="60"/>
      <c r="L96" s="79"/>
      <c r="M96" s="64"/>
    </row>
    <row r="97" spans="2:13" ht="15" customHeight="1">
      <c r="B97" s="490" t="s">
        <v>168</v>
      </c>
      <c r="C97" s="491"/>
      <c r="D97" s="274">
        <v>85358.720000000001</v>
      </c>
      <c r="E97" s="274">
        <v>5091.04</v>
      </c>
      <c r="F97" s="60"/>
      <c r="G97" s="60"/>
      <c r="H97" s="75"/>
      <c r="I97" s="59"/>
    </row>
    <row r="98" spans="2:13" ht="15" customHeight="1">
      <c r="B98" s="492" t="s">
        <v>44</v>
      </c>
      <c r="C98" s="493"/>
      <c r="D98" s="276">
        <v>85358.720000000001</v>
      </c>
      <c r="E98" s="276">
        <v>5091.04</v>
      </c>
      <c r="F98" s="171"/>
      <c r="G98" s="171"/>
      <c r="H98" s="60"/>
      <c r="I98" s="59"/>
      <c r="J98"/>
      <c r="K98"/>
      <c r="L98"/>
      <c r="M98"/>
    </row>
    <row r="99" spans="2:13" ht="15" customHeight="1">
      <c r="B99" s="506" t="s">
        <v>221</v>
      </c>
      <c r="C99" s="506"/>
      <c r="D99" s="506"/>
      <c r="E99" s="506"/>
      <c r="F99" s="191"/>
      <c r="G99" s="191"/>
      <c r="H99" s="191"/>
      <c r="I99" s="64"/>
      <c r="J99"/>
      <c r="K99"/>
      <c r="L99"/>
      <c r="M99"/>
    </row>
    <row r="100" spans="2:13" ht="14.4">
      <c r="B100" s="507"/>
      <c r="C100" s="507"/>
      <c r="D100" s="507"/>
      <c r="E100" s="507"/>
      <c r="F100" s="191"/>
      <c r="G100" s="191"/>
      <c r="H100" s="191"/>
      <c r="I100" s="64"/>
      <c r="J100"/>
      <c r="K100"/>
      <c r="L100"/>
      <c r="M100"/>
    </row>
    <row r="101" spans="2:13" ht="14.4">
      <c r="B101" s="507"/>
      <c r="C101" s="507"/>
      <c r="D101" s="507"/>
      <c r="E101" s="507"/>
      <c r="F101" s="191"/>
      <c r="G101" s="191"/>
      <c r="H101" s="191"/>
      <c r="I101" s="64"/>
      <c r="J101"/>
      <c r="K101"/>
      <c r="L101"/>
      <c r="M101"/>
    </row>
    <row r="102" spans="2:13" ht="6.6" customHeight="1">
      <c r="B102" s="507"/>
      <c r="C102" s="507"/>
      <c r="D102" s="507"/>
      <c r="E102" s="507"/>
      <c r="F102" s="191"/>
      <c r="G102" s="191"/>
      <c r="H102" s="191"/>
      <c r="I102" s="64"/>
      <c r="J102"/>
      <c r="K102"/>
      <c r="L102"/>
      <c r="M102"/>
    </row>
    <row r="103" spans="2:13">
      <c r="B103" s="50"/>
      <c r="C103" s="50"/>
      <c r="D103" s="90"/>
      <c r="E103" s="60"/>
      <c r="F103" s="60"/>
      <c r="G103" s="91"/>
      <c r="H103" s="60"/>
    </row>
    <row r="104" spans="2:13">
      <c r="B104" s="86" t="s">
        <v>126</v>
      </c>
      <c r="C104" s="86"/>
      <c r="D104" s="60"/>
      <c r="E104" s="60"/>
      <c r="F104" s="60"/>
      <c r="G104" s="60"/>
      <c r="H104" s="60"/>
    </row>
    <row r="105" spans="2:13">
      <c r="B105" s="60" t="s">
        <v>461</v>
      </c>
      <c r="C105" s="60"/>
      <c r="D105" s="60"/>
      <c r="E105" s="60"/>
      <c r="F105" s="60"/>
      <c r="G105" s="87"/>
      <c r="H105" s="60"/>
    </row>
    <row r="106" spans="2:13">
      <c r="B106" s="50"/>
      <c r="C106" s="75"/>
      <c r="D106" s="75"/>
      <c r="E106" s="75"/>
      <c r="F106" s="75"/>
      <c r="G106" s="75"/>
      <c r="H106" s="60"/>
    </row>
    <row r="107" spans="2:13" ht="39.6">
      <c r="B107" s="500" t="s">
        <v>45</v>
      </c>
      <c r="C107" s="501"/>
      <c r="D107" s="85" t="s">
        <v>138</v>
      </c>
      <c r="E107" s="85" t="s">
        <v>176</v>
      </c>
      <c r="F107" s="85" t="s">
        <v>46</v>
      </c>
      <c r="G107" s="60"/>
      <c r="H107" s="60"/>
    </row>
    <row r="108" spans="2:13">
      <c r="B108" s="92" t="s">
        <v>47</v>
      </c>
      <c r="C108" s="93"/>
      <c r="D108" s="94"/>
      <c r="E108" s="94"/>
      <c r="F108" s="95"/>
      <c r="G108" s="86"/>
      <c r="H108" s="60"/>
    </row>
    <row r="109" spans="2:13" s="450" customFormat="1">
      <c r="B109" s="88" t="s">
        <v>48</v>
      </c>
      <c r="C109" s="89"/>
      <c r="D109" s="282">
        <v>1041.5140292000001</v>
      </c>
      <c r="E109" s="372">
        <v>27601500.859999999</v>
      </c>
      <c r="F109" s="373">
        <v>239</v>
      </c>
      <c r="G109" s="449"/>
      <c r="H109" s="449"/>
    </row>
    <row r="110" spans="2:13" s="450" customFormat="1" ht="14.4">
      <c r="B110" s="88" t="s">
        <v>49</v>
      </c>
      <c r="C110" s="89"/>
      <c r="D110" s="282">
        <v>1044.6796482499999</v>
      </c>
      <c r="E110" s="372">
        <v>33042477.489999998</v>
      </c>
      <c r="F110" s="373">
        <v>254</v>
      </c>
      <c r="G110" s="449"/>
      <c r="H110" s="449"/>
      <c r="I110" s="451"/>
      <c r="J110" s="451"/>
      <c r="K110" s="451"/>
      <c r="L110" s="451"/>
      <c r="M110" s="451"/>
    </row>
    <row r="111" spans="2:13" s="450" customFormat="1" ht="14.4">
      <c r="B111" s="88" t="s">
        <v>50</v>
      </c>
      <c r="C111" s="89"/>
      <c r="D111" s="282">
        <v>1048.3788159999999</v>
      </c>
      <c r="E111" s="372">
        <v>32682449.600000001</v>
      </c>
      <c r="F111" s="373">
        <v>280</v>
      </c>
      <c r="G111" s="449"/>
      <c r="H111" s="449"/>
      <c r="I111" s="451"/>
      <c r="J111" s="451"/>
      <c r="K111" s="451"/>
      <c r="L111" s="451"/>
      <c r="M111" s="451"/>
    </row>
    <row r="112" spans="2:13" hidden="1">
      <c r="B112" s="92" t="s">
        <v>230</v>
      </c>
      <c r="C112" s="93"/>
      <c r="D112" s="94"/>
      <c r="E112" s="94"/>
      <c r="F112" s="95"/>
      <c r="G112" s="86"/>
      <c r="H112" s="60"/>
    </row>
    <row r="113" spans="2:17" hidden="1">
      <c r="B113" s="88" t="s">
        <v>231</v>
      </c>
      <c r="C113" s="89"/>
      <c r="D113" s="282"/>
      <c r="E113" s="372"/>
      <c r="F113" s="373"/>
      <c r="G113" s="60"/>
      <c r="H113" s="60"/>
    </row>
    <row r="114" spans="2:17" hidden="1">
      <c r="B114" s="88" t="s">
        <v>232</v>
      </c>
      <c r="C114" s="89"/>
      <c r="D114" s="282"/>
      <c r="E114" s="372"/>
      <c r="F114" s="373"/>
      <c r="G114" s="60"/>
      <c r="H114" s="60"/>
    </row>
    <row r="115" spans="2:17" hidden="1">
      <c r="B115" s="88" t="s">
        <v>233</v>
      </c>
      <c r="C115" s="89"/>
      <c r="D115" s="282"/>
      <c r="E115" s="372"/>
      <c r="F115" s="373"/>
      <c r="G115" s="60"/>
      <c r="H115" s="60"/>
    </row>
    <row r="116" spans="2:17" hidden="1">
      <c r="B116" s="92" t="s">
        <v>257</v>
      </c>
      <c r="C116" s="93"/>
      <c r="D116" s="94"/>
      <c r="E116" s="94"/>
      <c r="F116" s="95"/>
      <c r="G116" s="86"/>
      <c r="H116" s="60"/>
    </row>
    <row r="117" spans="2:17" hidden="1">
      <c r="B117" s="88" t="s">
        <v>258</v>
      </c>
      <c r="C117" s="89"/>
      <c r="D117" s="282"/>
      <c r="E117" s="372"/>
      <c r="F117" s="373"/>
      <c r="G117" s="60"/>
      <c r="H117" s="60"/>
    </row>
    <row r="118" spans="2:17" hidden="1">
      <c r="B118" s="88" t="s">
        <v>259</v>
      </c>
      <c r="C118" s="89"/>
      <c r="D118" s="282"/>
      <c r="E118" s="372"/>
      <c r="F118" s="373"/>
      <c r="G118" s="60"/>
      <c r="H118" s="60"/>
    </row>
    <row r="119" spans="2:17" hidden="1">
      <c r="B119" s="88" t="s">
        <v>260</v>
      </c>
      <c r="C119" s="89"/>
      <c r="D119" s="282"/>
      <c r="E119" s="372"/>
      <c r="F119" s="373"/>
      <c r="G119" s="60"/>
      <c r="H119" s="60"/>
    </row>
    <row r="120" spans="2:17" hidden="1">
      <c r="B120" s="92" t="s">
        <v>323</v>
      </c>
      <c r="C120" s="93"/>
      <c r="D120" s="94"/>
      <c r="E120" s="94"/>
      <c r="F120" s="95"/>
      <c r="G120" s="86"/>
      <c r="H120" s="60"/>
    </row>
    <row r="121" spans="2:17" hidden="1">
      <c r="B121" s="88" t="s">
        <v>324</v>
      </c>
      <c r="C121" s="89"/>
      <c r="D121" s="282"/>
      <c r="E121" s="372"/>
      <c r="F121" s="373"/>
      <c r="G121" s="60"/>
      <c r="H121" s="60"/>
    </row>
    <row r="122" spans="2:17" hidden="1">
      <c r="B122" s="88" t="s">
        <v>325</v>
      </c>
      <c r="C122" s="89"/>
      <c r="D122" s="282"/>
      <c r="E122" s="372"/>
      <c r="F122" s="373"/>
      <c r="G122" s="60"/>
      <c r="H122" s="60"/>
    </row>
    <row r="123" spans="2:17" hidden="1">
      <c r="B123" s="88" t="s">
        <v>326</v>
      </c>
      <c r="C123" s="89"/>
      <c r="D123" s="282"/>
      <c r="E123" s="372"/>
      <c r="F123" s="373"/>
      <c r="G123" s="60"/>
      <c r="H123" s="60"/>
    </row>
    <row r="124" spans="2:17">
      <c r="B124" s="60"/>
      <c r="C124" s="60"/>
      <c r="D124" s="60"/>
      <c r="E124" s="65"/>
      <c r="F124" s="60"/>
      <c r="G124" s="60"/>
      <c r="H124" s="60"/>
    </row>
    <row r="125" spans="2:17">
      <c r="B125" s="86" t="s">
        <v>51</v>
      </c>
      <c r="C125" s="86"/>
      <c r="D125" s="60"/>
      <c r="E125" s="65"/>
      <c r="F125" s="60"/>
      <c r="G125" s="60"/>
      <c r="H125" s="60"/>
    </row>
    <row r="126" spans="2:17">
      <c r="B126" s="86"/>
      <c r="C126" s="86"/>
      <c r="D126" s="60"/>
      <c r="E126" s="65"/>
      <c r="F126" s="60"/>
      <c r="G126" s="60"/>
      <c r="H126" s="60"/>
      <c r="N126" s="443"/>
      <c r="O126" s="443"/>
      <c r="P126" s="443"/>
    </row>
    <row r="127" spans="2:17">
      <c r="B127" s="86" t="s">
        <v>118</v>
      </c>
      <c r="C127" s="86"/>
      <c r="D127" s="60"/>
      <c r="E127" s="60"/>
      <c r="F127" s="60"/>
      <c r="G127" s="60"/>
      <c r="H127" s="60"/>
      <c r="N127" s="443"/>
      <c r="O127" s="443"/>
      <c r="P127" s="443"/>
    </row>
    <row r="128" spans="2:17">
      <c r="B128" s="503" t="s">
        <v>119</v>
      </c>
      <c r="C128" s="503"/>
      <c r="D128" s="503"/>
      <c r="E128" s="503"/>
      <c r="F128" s="503"/>
      <c r="G128" s="60"/>
      <c r="H128" s="60"/>
      <c r="N128" s="443"/>
      <c r="O128" s="443"/>
      <c r="P128" s="443"/>
      <c r="Q128" s="443"/>
    </row>
    <row r="129" spans="2:17">
      <c r="B129" s="50"/>
      <c r="C129" s="75"/>
      <c r="D129" s="75"/>
      <c r="E129" s="75"/>
      <c r="F129" s="75"/>
      <c r="G129" s="75"/>
      <c r="H129" s="75"/>
      <c r="L129" s="398"/>
      <c r="M129" s="398"/>
      <c r="N129" s="443"/>
      <c r="O129" s="398"/>
      <c r="P129" s="398"/>
      <c r="Q129" s="398"/>
    </row>
    <row r="130" spans="2:17" ht="26.4">
      <c r="B130" s="159" t="s">
        <v>43</v>
      </c>
      <c r="C130" s="160"/>
      <c r="D130" s="218" t="s">
        <v>392</v>
      </c>
      <c r="E130" s="218" t="s">
        <v>322</v>
      </c>
      <c r="F130" s="154"/>
      <c r="G130" s="156"/>
      <c r="H130" s="60"/>
      <c r="L130" s="398"/>
      <c r="M130" s="398"/>
      <c r="N130" s="443"/>
      <c r="O130" s="398" t="s">
        <v>346</v>
      </c>
      <c r="P130" s="398">
        <v>0</v>
      </c>
      <c r="Q130" s="398"/>
    </row>
    <row r="131" spans="2:17">
      <c r="B131" s="161" t="s">
        <v>218</v>
      </c>
      <c r="C131" s="162"/>
      <c r="D131" s="447">
        <v>0</v>
      </c>
      <c r="E131" s="274">
        <v>56961.22</v>
      </c>
      <c r="F131" s="154"/>
      <c r="G131" s="156"/>
      <c r="H131" s="60"/>
      <c r="L131" s="398"/>
      <c r="M131" s="398"/>
      <c r="N131" s="443"/>
      <c r="O131" s="398" t="s">
        <v>216</v>
      </c>
      <c r="P131" s="399">
        <v>13520859.4</v>
      </c>
      <c r="Q131" s="398"/>
    </row>
    <row r="132" spans="2:17">
      <c r="B132" s="82" t="s">
        <v>44</v>
      </c>
      <c r="C132" s="83"/>
      <c r="D132" s="448">
        <v>0</v>
      </c>
      <c r="E132" s="275">
        <v>56961.22</v>
      </c>
      <c r="F132" s="154"/>
      <c r="G132" s="154"/>
      <c r="H132" s="60"/>
      <c r="L132" s="398"/>
      <c r="M132" s="398"/>
      <c r="N132" s="443"/>
      <c r="O132" s="398" t="s">
        <v>64</v>
      </c>
      <c r="P132" s="399">
        <v>20659103.410000004</v>
      </c>
      <c r="Q132" s="398"/>
    </row>
    <row r="133" spans="2:17">
      <c r="B133" s="60"/>
      <c r="C133" s="60"/>
      <c r="D133" s="60"/>
      <c r="E133" s="306"/>
      <c r="F133" s="60"/>
      <c r="G133" s="60"/>
      <c r="H133" s="60"/>
      <c r="L133" s="398"/>
      <c r="M133" s="398"/>
      <c r="N133" s="443"/>
      <c r="O133" s="398"/>
      <c r="P133" s="398">
        <v>34179962.810000002</v>
      </c>
      <c r="Q133" s="398"/>
    </row>
    <row r="134" spans="2:17">
      <c r="L134" s="398"/>
      <c r="M134" s="398" t="s">
        <v>0</v>
      </c>
      <c r="N134" s="443"/>
      <c r="O134" s="398"/>
      <c r="P134" s="399">
        <v>-44961.359843879938</v>
      </c>
      <c r="Q134" s="398"/>
    </row>
    <row r="135" spans="2:17">
      <c r="B135" s="86" t="s">
        <v>52</v>
      </c>
      <c r="C135" s="86"/>
      <c r="D135" s="96"/>
      <c r="E135" s="97"/>
      <c r="F135" s="97"/>
      <c r="G135" s="97"/>
      <c r="H135" s="97"/>
      <c r="I135" s="97"/>
      <c r="J135" s="98"/>
      <c r="K135" s="97"/>
      <c r="L135" s="400"/>
      <c r="M135" s="399">
        <v>34224924.169843882</v>
      </c>
      <c r="N135" s="155"/>
      <c r="O135" s="155"/>
      <c r="P135" s="155"/>
      <c r="Q135" s="443"/>
    </row>
    <row r="136" spans="2:17">
      <c r="B136" s="99" t="s">
        <v>401</v>
      </c>
      <c r="C136" s="100"/>
      <c r="D136" s="97"/>
      <c r="E136" s="97"/>
      <c r="F136" s="392"/>
      <c r="G136" s="97"/>
      <c r="H136" s="97"/>
      <c r="I136" s="97"/>
      <c r="J136" s="98"/>
      <c r="K136" s="97"/>
      <c r="L136" s="400"/>
      <c r="M136" s="400"/>
      <c r="N136" s="400"/>
      <c r="O136" s="400"/>
      <c r="P136" s="400"/>
      <c r="Q136" s="398"/>
    </row>
    <row r="137" spans="2:17">
      <c r="B137" s="86"/>
      <c r="C137" s="86"/>
      <c r="D137" s="97"/>
      <c r="E137" s="97"/>
      <c r="F137" s="97"/>
      <c r="G137" s="97"/>
      <c r="H137" s="97"/>
      <c r="I137" s="97"/>
      <c r="J137" s="98"/>
      <c r="K137" s="97"/>
      <c r="L137" s="102"/>
      <c r="M137" s="180"/>
      <c r="N137" s="97"/>
      <c r="O137" s="103"/>
      <c r="P137" s="97"/>
    </row>
    <row r="138" spans="2:17" ht="27.6" customHeight="1">
      <c r="B138" s="494" t="s">
        <v>53</v>
      </c>
      <c r="C138" s="494" t="s">
        <v>54</v>
      </c>
      <c r="D138" s="494" t="s">
        <v>55</v>
      </c>
      <c r="E138" s="494" t="s">
        <v>56</v>
      </c>
      <c r="F138" s="488" t="s">
        <v>57</v>
      </c>
      <c r="G138" s="488" t="s">
        <v>58</v>
      </c>
      <c r="H138" s="494" t="s">
        <v>59</v>
      </c>
      <c r="I138" s="494" t="s">
        <v>253</v>
      </c>
      <c r="J138" s="488" t="s">
        <v>177</v>
      </c>
      <c r="K138" s="488" t="s">
        <v>178</v>
      </c>
      <c r="L138" s="488" t="s">
        <v>179</v>
      </c>
      <c r="M138" s="488" t="s">
        <v>60</v>
      </c>
      <c r="N138" s="488" t="s">
        <v>61</v>
      </c>
      <c r="O138" s="488" t="s">
        <v>62</v>
      </c>
      <c r="P138" s="488" t="s">
        <v>63</v>
      </c>
    </row>
    <row r="139" spans="2:17">
      <c r="B139" s="495"/>
      <c r="C139" s="495"/>
      <c r="D139" s="495"/>
      <c r="E139" s="495"/>
      <c r="F139" s="489"/>
      <c r="G139" s="489"/>
      <c r="H139" s="495"/>
      <c r="I139" s="495"/>
      <c r="J139" s="489"/>
      <c r="K139" s="489"/>
      <c r="L139" s="495"/>
      <c r="M139" s="489"/>
      <c r="N139" s="489"/>
      <c r="O139" s="489"/>
      <c r="P139" s="489"/>
    </row>
    <row r="140" spans="2:17">
      <c r="B140" s="277" t="s">
        <v>406</v>
      </c>
      <c r="C140" s="278" t="s">
        <v>409</v>
      </c>
      <c r="D140" s="279" t="s">
        <v>418</v>
      </c>
      <c r="E140" s="279" t="s">
        <v>420</v>
      </c>
      <c r="F140" s="280" t="s">
        <v>169</v>
      </c>
      <c r="G140" s="281" t="s">
        <v>170</v>
      </c>
      <c r="H140" s="281" t="s">
        <v>165</v>
      </c>
      <c r="I140" s="375">
        <v>1</v>
      </c>
      <c r="J140" s="282">
        <v>50749.08</v>
      </c>
      <c r="K140" s="282">
        <v>50134.73</v>
      </c>
      <c r="L140" s="282">
        <v>50000</v>
      </c>
      <c r="M140" s="393">
        <v>6.3E-2</v>
      </c>
      <c r="N140" s="81">
        <v>1.5339954807016686E-3</v>
      </c>
      <c r="O140" s="397">
        <v>0.8</v>
      </c>
      <c r="P140" s="81">
        <v>9.2899999999999996E-2</v>
      </c>
    </row>
    <row r="141" spans="2:17">
      <c r="B141" s="277" t="s">
        <v>406</v>
      </c>
      <c r="C141" s="278" t="s">
        <v>409</v>
      </c>
      <c r="D141" s="279" t="s">
        <v>418</v>
      </c>
      <c r="E141" s="279" t="s">
        <v>420</v>
      </c>
      <c r="F141" s="280" t="s">
        <v>171</v>
      </c>
      <c r="G141" s="281" t="s">
        <v>172</v>
      </c>
      <c r="H141" s="281" t="s">
        <v>165</v>
      </c>
      <c r="I141" s="375">
        <v>2</v>
      </c>
      <c r="J141" s="282">
        <v>101409.48</v>
      </c>
      <c r="K141" s="282">
        <v>101414.58</v>
      </c>
      <c r="L141" s="282">
        <v>100000</v>
      </c>
      <c r="M141" s="393">
        <v>0.06</v>
      </c>
      <c r="N141" s="81">
        <v>3.103028726738088E-3</v>
      </c>
      <c r="O141" s="397">
        <v>0.8</v>
      </c>
      <c r="P141" s="81">
        <v>9.2899999999999996E-2</v>
      </c>
    </row>
    <row r="142" spans="2:17">
      <c r="B142" s="277" t="s">
        <v>406</v>
      </c>
      <c r="C142" s="278" t="s">
        <v>409</v>
      </c>
      <c r="D142" s="279" t="s">
        <v>418</v>
      </c>
      <c r="E142" s="279" t="s">
        <v>420</v>
      </c>
      <c r="F142" s="280" t="s">
        <v>249</v>
      </c>
      <c r="G142" s="281" t="s">
        <v>172</v>
      </c>
      <c r="H142" s="281" t="s">
        <v>165</v>
      </c>
      <c r="I142" s="375">
        <v>1</v>
      </c>
      <c r="J142" s="282">
        <v>100523.62</v>
      </c>
      <c r="K142" s="282">
        <v>101425.33</v>
      </c>
      <c r="L142" s="282">
        <v>100000</v>
      </c>
      <c r="M142" s="393">
        <v>0.06</v>
      </c>
      <c r="N142" s="81">
        <v>3.1033576494512959E-3</v>
      </c>
      <c r="O142" s="397">
        <v>0.8</v>
      </c>
      <c r="P142" s="81">
        <v>9.2899999999999996E-2</v>
      </c>
    </row>
    <row r="143" spans="2:17">
      <c r="B143" s="277" t="s">
        <v>406</v>
      </c>
      <c r="C143" s="278" t="s">
        <v>410</v>
      </c>
      <c r="D143" s="279" t="s">
        <v>418</v>
      </c>
      <c r="E143" s="279" t="s">
        <v>420</v>
      </c>
      <c r="F143" s="280" t="s">
        <v>250</v>
      </c>
      <c r="G143" s="281" t="s">
        <v>251</v>
      </c>
      <c r="H143" s="281" t="s">
        <v>165</v>
      </c>
      <c r="I143" s="375">
        <v>10</v>
      </c>
      <c r="J143" s="282">
        <v>511084.6</v>
      </c>
      <c r="K143" s="282">
        <v>505565.46</v>
      </c>
      <c r="L143" s="282">
        <v>500000</v>
      </c>
      <c r="M143" s="393">
        <v>6.4299999999999996E-2</v>
      </c>
      <c r="N143" s="81">
        <v>1.5469019796034808E-2</v>
      </c>
      <c r="O143" s="397">
        <v>0.8</v>
      </c>
      <c r="P143" s="81">
        <v>0.192</v>
      </c>
    </row>
    <row r="144" spans="2:17">
      <c r="B144" s="277" t="s">
        <v>406</v>
      </c>
      <c r="C144" s="278" t="s">
        <v>411</v>
      </c>
      <c r="D144" s="279" t="s">
        <v>418</v>
      </c>
      <c r="E144" s="279" t="s">
        <v>420</v>
      </c>
      <c r="F144" s="280" t="s">
        <v>247</v>
      </c>
      <c r="G144" s="281" t="s">
        <v>252</v>
      </c>
      <c r="H144" s="281" t="s">
        <v>165</v>
      </c>
      <c r="I144" s="375">
        <v>2</v>
      </c>
      <c r="J144" s="282">
        <v>501000.82</v>
      </c>
      <c r="K144" s="282">
        <v>503176.32</v>
      </c>
      <c r="L144" s="282">
        <v>500000</v>
      </c>
      <c r="M144" s="393">
        <v>6.0999999999999999E-2</v>
      </c>
      <c r="N144" s="81">
        <v>1.5395918176403794E-2</v>
      </c>
      <c r="O144" s="397">
        <v>0.8</v>
      </c>
      <c r="P144" s="81">
        <v>8.9499999999999996E-2</v>
      </c>
    </row>
    <row r="145" spans="2:16">
      <c r="B145" s="277" t="s">
        <v>406</v>
      </c>
      <c r="C145" s="278" t="s">
        <v>409</v>
      </c>
      <c r="D145" s="279" t="s">
        <v>418</v>
      </c>
      <c r="E145" s="279" t="s">
        <v>420</v>
      </c>
      <c r="F145" s="280" t="s">
        <v>285</v>
      </c>
      <c r="G145" s="281" t="s">
        <v>286</v>
      </c>
      <c r="H145" s="281" t="s">
        <v>165</v>
      </c>
      <c r="I145" s="375">
        <v>3</v>
      </c>
      <c r="J145" s="282">
        <v>300740.84999999998</v>
      </c>
      <c r="K145" s="282">
        <v>303571.65000000002</v>
      </c>
      <c r="L145" s="282">
        <v>300000</v>
      </c>
      <c r="M145" s="393">
        <v>6.1499999999999999E-2</v>
      </c>
      <c r="N145" s="81">
        <v>9.2885219321845094E-3</v>
      </c>
      <c r="O145" s="397">
        <v>0.8</v>
      </c>
      <c r="P145" s="81">
        <v>9.2899999999999996E-2</v>
      </c>
    </row>
    <row r="146" spans="2:16">
      <c r="B146" s="277" t="s">
        <v>406</v>
      </c>
      <c r="C146" s="278" t="s">
        <v>409</v>
      </c>
      <c r="D146" s="279" t="s">
        <v>418</v>
      </c>
      <c r="E146" s="279" t="s">
        <v>420</v>
      </c>
      <c r="F146" s="280" t="s">
        <v>246</v>
      </c>
      <c r="G146" s="281" t="s">
        <v>286</v>
      </c>
      <c r="H146" s="281" t="s">
        <v>165</v>
      </c>
      <c r="I146" s="375">
        <v>2</v>
      </c>
      <c r="J146" s="282">
        <v>200806.92</v>
      </c>
      <c r="K146" s="282">
        <v>202378.14</v>
      </c>
      <c r="L146" s="282">
        <v>200000</v>
      </c>
      <c r="M146" s="393">
        <v>6.1499999999999999E-2</v>
      </c>
      <c r="N146" s="81">
        <v>6.1922573863030595E-3</v>
      </c>
      <c r="O146" s="397">
        <v>0.8</v>
      </c>
      <c r="P146" s="81">
        <v>9.2899999999999996E-2</v>
      </c>
    </row>
    <row r="147" spans="2:16">
      <c r="B147" s="277" t="s">
        <v>406</v>
      </c>
      <c r="C147" s="278" t="s">
        <v>412</v>
      </c>
      <c r="D147" s="279" t="s">
        <v>418</v>
      </c>
      <c r="E147" s="279" t="s">
        <v>420</v>
      </c>
      <c r="F147" s="280" t="s">
        <v>245</v>
      </c>
      <c r="G147" s="281" t="s">
        <v>287</v>
      </c>
      <c r="H147" s="281" t="s">
        <v>165</v>
      </c>
      <c r="I147" s="375">
        <v>1</v>
      </c>
      <c r="J147" s="282">
        <v>250812.15</v>
      </c>
      <c r="K147" s="282">
        <v>252444.75</v>
      </c>
      <c r="L147" s="282">
        <v>250000</v>
      </c>
      <c r="M147" s="393">
        <v>6.0999999999999999E-2</v>
      </c>
      <c r="N147" s="81">
        <v>7.7241685679141489E-3</v>
      </c>
      <c r="O147" s="397">
        <v>0.8</v>
      </c>
      <c r="P147" s="81">
        <v>6.9800000000000001E-2</v>
      </c>
    </row>
    <row r="148" spans="2:16">
      <c r="B148" s="277" t="s">
        <v>406</v>
      </c>
      <c r="C148" s="278" t="s">
        <v>413</v>
      </c>
      <c r="D148" s="279" t="s">
        <v>418</v>
      </c>
      <c r="E148" s="279" t="s">
        <v>420</v>
      </c>
      <c r="F148" s="280" t="s">
        <v>289</v>
      </c>
      <c r="G148" s="281" t="s">
        <v>290</v>
      </c>
      <c r="H148" s="281" t="s">
        <v>165</v>
      </c>
      <c r="I148" s="375">
        <v>4</v>
      </c>
      <c r="J148" s="282">
        <v>400551.12</v>
      </c>
      <c r="K148" s="282">
        <v>402967.12</v>
      </c>
      <c r="L148" s="282">
        <v>400000</v>
      </c>
      <c r="M148" s="393">
        <v>5.7500000000000002E-2</v>
      </c>
      <c r="N148" s="81">
        <v>1.2329771018042121E-2</v>
      </c>
      <c r="O148" s="397">
        <v>0.8</v>
      </c>
      <c r="P148" s="81">
        <v>0.1047</v>
      </c>
    </row>
    <row r="149" spans="2:16">
      <c r="B149" s="277" t="s">
        <v>406</v>
      </c>
      <c r="C149" s="278" t="s">
        <v>412</v>
      </c>
      <c r="D149" s="279" t="s">
        <v>418</v>
      </c>
      <c r="E149" s="279" t="s">
        <v>420</v>
      </c>
      <c r="F149" s="280" t="s">
        <v>291</v>
      </c>
      <c r="G149" s="281" t="s">
        <v>292</v>
      </c>
      <c r="H149" s="281" t="s">
        <v>165</v>
      </c>
      <c r="I149" s="375">
        <v>2</v>
      </c>
      <c r="J149" s="282">
        <v>502874.12</v>
      </c>
      <c r="K149" s="282">
        <v>504939.97</v>
      </c>
      <c r="L149" s="282">
        <v>500000</v>
      </c>
      <c r="M149" s="393">
        <v>6.0999999999999999E-2</v>
      </c>
      <c r="N149" s="81">
        <v>1.5449881389719981E-2</v>
      </c>
      <c r="O149" s="397">
        <v>0.8</v>
      </c>
      <c r="P149" s="81">
        <v>6.9800000000000001E-2</v>
      </c>
    </row>
    <row r="150" spans="2:16">
      <c r="B150" s="277" t="s">
        <v>406</v>
      </c>
      <c r="C150" s="278" t="s">
        <v>411</v>
      </c>
      <c r="D150" s="279" t="s">
        <v>418</v>
      </c>
      <c r="E150" s="279" t="s">
        <v>420</v>
      </c>
      <c r="F150" s="280" t="s">
        <v>293</v>
      </c>
      <c r="G150" s="281" t="s">
        <v>294</v>
      </c>
      <c r="H150" s="281" t="s">
        <v>165</v>
      </c>
      <c r="I150" s="375">
        <v>4</v>
      </c>
      <c r="J150" s="282">
        <v>1004045.36</v>
      </c>
      <c r="K150" s="282">
        <v>1007639.97</v>
      </c>
      <c r="L150" s="282">
        <v>1000000</v>
      </c>
      <c r="M150" s="393">
        <v>0.06</v>
      </c>
      <c r="N150" s="81">
        <v>3.0831225383169805E-2</v>
      </c>
      <c r="O150" s="397">
        <v>0.8</v>
      </c>
      <c r="P150" s="81">
        <v>8.9499999999999996E-2</v>
      </c>
    </row>
    <row r="151" spans="2:16">
      <c r="B151" s="277" t="s">
        <v>406</v>
      </c>
      <c r="C151" s="278" t="s">
        <v>411</v>
      </c>
      <c r="D151" s="279" t="s">
        <v>418</v>
      </c>
      <c r="E151" s="279" t="s">
        <v>420</v>
      </c>
      <c r="F151" s="280" t="s">
        <v>293</v>
      </c>
      <c r="G151" s="281" t="s">
        <v>294</v>
      </c>
      <c r="H151" s="281" t="s">
        <v>165</v>
      </c>
      <c r="I151" s="375">
        <v>2</v>
      </c>
      <c r="J151" s="282">
        <v>301213.62</v>
      </c>
      <c r="K151" s="282">
        <v>302292</v>
      </c>
      <c r="L151" s="282">
        <v>300000</v>
      </c>
      <c r="M151" s="393">
        <v>0.06</v>
      </c>
      <c r="N151" s="81">
        <v>9.2493678903280974E-3</v>
      </c>
      <c r="O151" s="397">
        <v>0.8</v>
      </c>
      <c r="P151" s="81">
        <v>8.9499999999999996E-2</v>
      </c>
    </row>
    <row r="152" spans="2:16">
      <c r="B152" s="277" t="s">
        <v>406</v>
      </c>
      <c r="C152" s="278" t="s">
        <v>410</v>
      </c>
      <c r="D152" s="279" t="s">
        <v>418</v>
      </c>
      <c r="E152" s="279" t="s">
        <v>420</v>
      </c>
      <c r="F152" s="280" t="s">
        <v>248</v>
      </c>
      <c r="G152" s="281" t="s">
        <v>295</v>
      </c>
      <c r="H152" s="281" t="s">
        <v>165</v>
      </c>
      <c r="I152" s="375">
        <v>5</v>
      </c>
      <c r="J152" s="282">
        <v>1002805.15</v>
      </c>
      <c r="K152" s="282">
        <v>1004433.67</v>
      </c>
      <c r="L152" s="282">
        <v>1000000</v>
      </c>
      <c r="M152" s="393">
        <v>6.4500000000000002E-2</v>
      </c>
      <c r="N152" s="81">
        <v>3.0733120741741126E-2</v>
      </c>
      <c r="O152" s="397">
        <v>0.8</v>
      </c>
      <c r="P152" s="81">
        <v>0.192</v>
      </c>
    </row>
    <row r="153" spans="2:16">
      <c r="B153" s="277" t="s">
        <v>406</v>
      </c>
      <c r="C153" s="278" t="s">
        <v>410</v>
      </c>
      <c r="D153" s="279" t="s">
        <v>418</v>
      </c>
      <c r="E153" s="279" t="s">
        <v>420</v>
      </c>
      <c r="F153" s="280" t="s">
        <v>296</v>
      </c>
      <c r="G153" s="281" t="s">
        <v>297</v>
      </c>
      <c r="H153" s="281" t="s">
        <v>165</v>
      </c>
      <c r="I153" s="375">
        <v>7</v>
      </c>
      <c r="J153" s="282">
        <v>1403607.1</v>
      </c>
      <c r="K153" s="282">
        <v>1405699.38</v>
      </c>
      <c r="L153" s="282">
        <v>1400000</v>
      </c>
      <c r="M153" s="393">
        <v>6.4500000000000002E-2</v>
      </c>
      <c r="N153" s="81">
        <v>4.3010832932482874E-2</v>
      </c>
      <c r="O153" s="397">
        <v>0.8</v>
      </c>
      <c r="P153" s="81">
        <v>0.192</v>
      </c>
    </row>
    <row r="154" spans="2:16">
      <c r="B154" s="277" t="s">
        <v>406</v>
      </c>
      <c r="C154" s="278" t="s">
        <v>410</v>
      </c>
      <c r="D154" s="279" t="s">
        <v>418</v>
      </c>
      <c r="E154" s="279" t="s">
        <v>420</v>
      </c>
      <c r="F154" s="280" t="s">
        <v>296</v>
      </c>
      <c r="G154" s="281" t="s">
        <v>297</v>
      </c>
      <c r="H154" s="281" t="s">
        <v>165</v>
      </c>
      <c r="I154" s="375">
        <v>1</v>
      </c>
      <c r="J154" s="282">
        <v>100257.63</v>
      </c>
      <c r="K154" s="282">
        <v>100407.08</v>
      </c>
      <c r="L154" s="282">
        <v>100000</v>
      </c>
      <c r="M154" s="393">
        <v>6.4500000000000002E-2</v>
      </c>
      <c r="N154" s="81">
        <v>3.0722017840816313E-3</v>
      </c>
      <c r="O154" s="397">
        <v>0.8</v>
      </c>
      <c r="P154" s="81">
        <v>0.192</v>
      </c>
    </row>
    <row r="155" spans="2:16">
      <c r="B155" s="277" t="s">
        <v>406</v>
      </c>
      <c r="C155" s="278" t="s">
        <v>409</v>
      </c>
      <c r="D155" s="279" t="s">
        <v>418</v>
      </c>
      <c r="E155" s="279" t="s">
        <v>420</v>
      </c>
      <c r="F155" s="280" t="s">
        <v>332</v>
      </c>
      <c r="G155" s="281" t="s">
        <v>286</v>
      </c>
      <c r="H155" s="281" t="s">
        <v>165</v>
      </c>
      <c r="I155" s="375">
        <v>10</v>
      </c>
      <c r="J155" s="282">
        <v>1004177.9</v>
      </c>
      <c r="K155" s="282">
        <v>1011933.42</v>
      </c>
      <c r="L155" s="282">
        <v>1000000</v>
      </c>
      <c r="M155" s="393">
        <v>6.4500000000000002E-2</v>
      </c>
      <c r="N155" s="81">
        <v>3.0962594055078854E-2</v>
      </c>
      <c r="O155" s="397">
        <v>0.8</v>
      </c>
      <c r="P155" s="81">
        <v>9.2899999999999996E-2</v>
      </c>
    </row>
    <row r="156" spans="2:16">
      <c r="B156" s="277" t="s">
        <v>406</v>
      </c>
      <c r="C156" s="278" t="s">
        <v>414</v>
      </c>
      <c r="D156" s="279" t="s">
        <v>418</v>
      </c>
      <c r="E156" s="279" t="s">
        <v>420</v>
      </c>
      <c r="F156" s="280" t="s">
        <v>333</v>
      </c>
      <c r="G156" s="281" t="s">
        <v>334</v>
      </c>
      <c r="H156" s="281" t="s">
        <v>165</v>
      </c>
      <c r="I156" s="375">
        <v>1</v>
      </c>
      <c r="J156" s="282">
        <v>251528.45</v>
      </c>
      <c r="K156" s="282">
        <v>252907.24</v>
      </c>
      <c r="L156" s="282">
        <v>250000</v>
      </c>
      <c r="M156" s="393">
        <v>6.4500000000000002E-2</v>
      </c>
      <c r="N156" s="81">
        <v>7.7383195879728922E-3</v>
      </c>
      <c r="O156" s="397">
        <v>0.8</v>
      </c>
      <c r="P156" s="81">
        <v>3.8600000000000002E-2</v>
      </c>
    </row>
    <row r="157" spans="2:16">
      <c r="B157" s="277" t="s">
        <v>406</v>
      </c>
      <c r="C157" s="278" t="s">
        <v>414</v>
      </c>
      <c r="D157" s="279" t="s">
        <v>418</v>
      </c>
      <c r="E157" s="279" t="s">
        <v>420</v>
      </c>
      <c r="F157" s="280" t="s">
        <v>335</v>
      </c>
      <c r="G157" s="281" t="s">
        <v>334</v>
      </c>
      <c r="H157" s="281" t="s">
        <v>165</v>
      </c>
      <c r="I157" s="375">
        <v>1</v>
      </c>
      <c r="J157" s="282">
        <v>251608.65</v>
      </c>
      <c r="K157" s="282">
        <v>252904.73</v>
      </c>
      <c r="L157" s="282">
        <v>250000</v>
      </c>
      <c r="M157" s="393">
        <v>6.25E-2</v>
      </c>
      <c r="N157" s="81">
        <v>7.7382427883440422E-3</v>
      </c>
      <c r="O157" s="397">
        <v>0.8</v>
      </c>
      <c r="P157" s="81">
        <v>3.8600000000000002E-2</v>
      </c>
    </row>
    <row r="158" spans="2:16">
      <c r="B158" s="277" t="s">
        <v>407</v>
      </c>
      <c r="C158" s="278" t="s">
        <v>415</v>
      </c>
      <c r="D158" s="279" t="s">
        <v>419</v>
      </c>
      <c r="E158" s="279" t="s">
        <v>421</v>
      </c>
      <c r="F158" s="280" t="s">
        <v>335</v>
      </c>
      <c r="G158" s="281" t="s">
        <v>336</v>
      </c>
      <c r="H158" s="281" t="s">
        <v>165</v>
      </c>
      <c r="I158" s="375">
        <v>600</v>
      </c>
      <c r="J158" s="282">
        <v>587757.18000000005</v>
      </c>
      <c r="K158" s="282">
        <v>596356.5</v>
      </c>
      <c r="L158" s="282">
        <v>600000</v>
      </c>
      <c r="M158" s="393">
        <v>0</v>
      </c>
      <c r="N158" s="81">
        <v>1.8246995164570838E-2</v>
      </c>
      <c r="O158" s="397">
        <v>1</v>
      </c>
      <c r="P158" s="81">
        <v>0.41370000000000001</v>
      </c>
    </row>
    <row r="159" spans="2:16">
      <c r="B159" s="277" t="s">
        <v>406</v>
      </c>
      <c r="C159" s="278" t="s">
        <v>412</v>
      </c>
      <c r="D159" s="279" t="s">
        <v>418</v>
      </c>
      <c r="E159" s="279" t="s">
        <v>420</v>
      </c>
      <c r="F159" s="280" t="s">
        <v>337</v>
      </c>
      <c r="G159" s="281" t="s">
        <v>338</v>
      </c>
      <c r="H159" s="281" t="s">
        <v>165</v>
      </c>
      <c r="I159" s="375">
        <v>2</v>
      </c>
      <c r="J159" s="282">
        <v>505069.32</v>
      </c>
      <c r="K159" s="282">
        <v>514651.68</v>
      </c>
      <c r="L159" s="282">
        <v>500000</v>
      </c>
      <c r="M159" s="393">
        <v>6.0499999999999998E-2</v>
      </c>
      <c r="N159" s="81">
        <v>1.5747035064425822E-2</v>
      </c>
      <c r="O159" s="397">
        <v>0.8</v>
      </c>
      <c r="P159" s="81">
        <v>6.9800000000000001E-2</v>
      </c>
    </row>
    <row r="160" spans="2:16">
      <c r="B160" s="277" t="s">
        <v>406</v>
      </c>
      <c r="C160" s="278" t="s">
        <v>414</v>
      </c>
      <c r="D160" s="279" t="s">
        <v>418</v>
      </c>
      <c r="E160" s="279" t="s">
        <v>420</v>
      </c>
      <c r="F160" s="280" t="s">
        <v>337</v>
      </c>
      <c r="G160" s="281" t="s">
        <v>334</v>
      </c>
      <c r="H160" s="281" t="s">
        <v>165</v>
      </c>
      <c r="I160" s="375">
        <v>1</v>
      </c>
      <c r="J160" s="282">
        <v>251920.95</v>
      </c>
      <c r="K160" s="282">
        <v>252920.24</v>
      </c>
      <c r="L160" s="282">
        <v>250000</v>
      </c>
      <c r="M160" s="393">
        <v>6.25E-2</v>
      </c>
      <c r="N160" s="81">
        <v>7.7387173549749114E-3</v>
      </c>
      <c r="O160" s="397">
        <v>0.8</v>
      </c>
      <c r="P160" s="81">
        <v>3.8600000000000002E-2</v>
      </c>
    </row>
    <row r="161" spans="2:16">
      <c r="B161" s="277" t="s">
        <v>407</v>
      </c>
      <c r="C161" s="278" t="s">
        <v>415</v>
      </c>
      <c r="D161" s="279" t="s">
        <v>419</v>
      </c>
      <c r="E161" s="279" t="s">
        <v>421</v>
      </c>
      <c r="F161" s="280" t="s">
        <v>340</v>
      </c>
      <c r="G161" s="281" t="s">
        <v>341</v>
      </c>
      <c r="H161" s="281" t="s">
        <v>165</v>
      </c>
      <c r="I161" s="375">
        <v>1650</v>
      </c>
      <c r="J161" s="282">
        <v>1623558.2</v>
      </c>
      <c r="K161" s="282">
        <v>1642931.78</v>
      </c>
      <c r="L161" s="282">
        <v>1650000</v>
      </c>
      <c r="M161" s="393">
        <v>0</v>
      </c>
      <c r="N161" s="81">
        <v>5.026954220400006E-2</v>
      </c>
      <c r="O161" s="397">
        <v>1</v>
      </c>
      <c r="P161" s="81">
        <v>0.41370000000000001</v>
      </c>
    </row>
    <row r="162" spans="2:16">
      <c r="B162" s="277" t="s">
        <v>406</v>
      </c>
      <c r="C162" s="278" t="s">
        <v>410</v>
      </c>
      <c r="D162" s="279" t="s">
        <v>418</v>
      </c>
      <c r="E162" s="279" t="s">
        <v>420</v>
      </c>
      <c r="F162" s="280" t="s">
        <v>342</v>
      </c>
      <c r="G162" s="281" t="s">
        <v>343</v>
      </c>
      <c r="H162" s="281" t="s">
        <v>165</v>
      </c>
      <c r="I162" s="375">
        <v>10</v>
      </c>
      <c r="J162" s="282">
        <v>2002699.7</v>
      </c>
      <c r="K162" s="282">
        <v>2037004.21</v>
      </c>
      <c r="L162" s="282">
        <v>2000000</v>
      </c>
      <c r="M162" s="393">
        <v>6.0999999999999999E-2</v>
      </c>
      <c r="N162" s="81">
        <v>6.2327158285489369E-2</v>
      </c>
      <c r="O162" s="397">
        <v>0.8</v>
      </c>
      <c r="P162" s="81">
        <v>0.192</v>
      </c>
    </row>
    <row r="163" spans="2:16">
      <c r="B163" s="277" t="s">
        <v>406</v>
      </c>
      <c r="C163" s="278" t="s">
        <v>410</v>
      </c>
      <c r="D163" s="279" t="s">
        <v>418</v>
      </c>
      <c r="E163" s="279" t="s">
        <v>420</v>
      </c>
      <c r="F163" s="280" t="s">
        <v>344</v>
      </c>
      <c r="G163" s="281" t="s">
        <v>343</v>
      </c>
      <c r="H163" s="281" t="s">
        <v>165</v>
      </c>
      <c r="I163" s="375">
        <v>5</v>
      </c>
      <c r="J163" s="282">
        <v>1003328.75</v>
      </c>
      <c r="K163" s="282">
        <v>1019384.23</v>
      </c>
      <c r="L163" s="282">
        <v>1000000</v>
      </c>
      <c r="M163" s="393">
        <v>6.0999999999999999E-2</v>
      </c>
      <c r="N163" s="81">
        <v>3.1190569928641287E-2</v>
      </c>
      <c r="O163" s="397">
        <v>0.8</v>
      </c>
      <c r="P163" s="81">
        <v>0.192</v>
      </c>
    </row>
    <row r="164" spans="2:16">
      <c r="B164" s="277" t="s">
        <v>406</v>
      </c>
      <c r="C164" s="278" t="s">
        <v>409</v>
      </c>
      <c r="D164" s="279" t="s">
        <v>418</v>
      </c>
      <c r="E164" s="279" t="s">
        <v>420</v>
      </c>
      <c r="F164" s="280" t="s">
        <v>422</v>
      </c>
      <c r="G164" s="281" t="s">
        <v>423</v>
      </c>
      <c r="H164" s="281" t="s">
        <v>165</v>
      </c>
      <c r="I164" s="375">
        <v>10</v>
      </c>
      <c r="J164" s="282">
        <v>1000928.2</v>
      </c>
      <c r="K164" s="282">
        <v>1014652.26</v>
      </c>
      <c r="L164" s="282">
        <v>1000000</v>
      </c>
      <c r="M164" s="393">
        <v>5.8500000000000003E-2</v>
      </c>
      <c r="N164" s="81">
        <v>3.1045783657830298E-2</v>
      </c>
      <c r="O164" s="397">
        <v>0.8</v>
      </c>
      <c r="P164" s="81">
        <v>9.2899999999999996E-2</v>
      </c>
    </row>
    <row r="165" spans="2:16">
      <c r="B165" s="277" t="s">
        <v>407</v>
      </c>
      <c r="C165" s="278" t="s">
        <v>415</v>
      </c>
      <c r="D165" s="279" t="s">
        <v>419</v>
      </c>
      <c r="E165" s="279" t="s">
        <v>421</v>
      </c>
      <c r="F165" s="280" t="s">
        <v>424</v>
      </c>
      <c r="G165" s="281" t="s">
        <v>425</v>
      </c>
      <c r="H165" s="281" t="s">
        <v>165</v>
      </c>
      <c r="I165" s="375">
        <v>205</v>
      </c>
      <c r="J165" s="282">
        <v>202901.93</v>
      </c>
      <c r="K165" s="282">
        <v>204770.9</v>
      </c>
      <c r="L165" s="282">
        <v>205000</v>
      </c>
      <c r="M165" s="393">
        <v>0</v>
      </c>
      <c r="N165" s="81">
        <v>6.2654697687454042E-3</v>
      </c>
      <c r="O165" s="397">
        <v>1</v>
      </c>
      <c r="P165" s="81">
        <v>0.41370000000000001</v>
      </c>
    </row>
    <row r="166" spans="2:16">
      <c r="B166" s="277" t="s">
        <v>407</v>
      </c>
      <c r="C166" s="278" t="s">
        <v>415</v>
      </c>
      <c r="D166" s="279" t="s">
        <v>419</v>
      </c>
      <c r="E166" s="279" t="s">
        <v>421</v>
      </c>
      <c r="F166" s="280" t="s">
        <v>426</v>
      </c>
      <c r="G166" s="281" t="s">
        <v>427</v>
      </c>
      <c r="H166" s="281" t="s">
        <v>165</v>
      </c>
      <c r="I166" s="375">
        <v>400</v>
      </c>
      <c r="J166" s="282">
        <v>395940.29</v>
      </c>
      <c r="K166" s="282">
        <v>399229.99</v>
      </c>
      <c r="L166" s="282">
        <v>400000</v>
      </c>
      <c r="M166" s="393">
        <v>0</v>
      </c>
      <c r="N166" s="81">
        <v>1.2215424326022545E-2</v>
      </c>
      <c r="O166" s="397">
        <v>1</v>
      </c>
      <c r="P166" s="81">
        <v>0.41370000000000001</v>
      </c>
    </row>
    <row r="167" spans="2:16">
      <c r="B167" s="277" t="s">
        <v>407</v>
      </c>
      <c r="C167" s="278" t="s">
        <v>415</v>
      </c>
      <c r="D167" s="279" t="s">
        <v>419</v>
      </c>
      <c r="E167" s="279" t="s">
        <v>421</v>
      </c>
      <c r="F167" s="280" t="s">
        <v>331</v>
      </c>
      <c r="G167" s="281" t="s">
        <v>428</v>
      </c>
      <c r="H167" s="281" t="s">
        <v>165</v>
      </c>
      <c r="I167" s="375">
        <v>1500</v>
      </c>
      <c r="J167" s="282">
        <v>1482085.75</v>
      </c>
      <c r="K167" s="282">
        <v>1492439.74</v>
      </c>
      <c r="L167" s="282">
        <v>1500000</v>
      </c>
      <c r="M167" s="393">
        <v>0</v>
      </c>
      <c r="N167" s="81">
        <v>4.5664867774885258E-2</v>
      </c>
      <c r="O167" s="397">
        <v>1</v>
      </c>
      <c r="P167" s="81">
        <v>0.41370000000000001</v>
      </c>
    </row>
    <row r="168" spans="2:16">
      <c r="B168" s="277" t="s">
        <v>407</v>
      </c>
      <c r="C168" s="278" t="s">
        <v>415</v>
      </c>
      <c r="D168" s="279" t="s">
        <v>419</v>
      </c>
      <c r="E168" s="279" t="s">
        <v>421</v>
      </c>
      <c r="F168" s="280" t="s">
        <v>429</v>
      </c>
      <c r="G168" s="281" t="s">
        <v>430</v>
      </c>
      <c r="H168" s="281" t="s">
        <v>165</v>
      </c>
      <c r="I168" s="375">
        <v>409</v>
      </c>
      <c r="J168" s="282">
        <v>404994.55</v>
      </c>
      <c r="K168" s="282">
        <v>407615.89</v>
      </c>
      <c r="L168" s="282">
        <v>409000</v>
      </c>
      <c r="M168" s="393">
        <v>0</v>
      </c>
      <c r="N168" s="81">
        <v>1.2472011580040193E-2</v>
      </c>
      <c r="O168" s="397">
        <v>1</v>
      </c>
      <c r="P168" s="81">
        <v>0.41370000000000001</v>
      </c>
    </row>
    <row r="169" spans="2:16">
      <c r="B169" s="277" t="s">
        <v>406</v>
      </c>
      <c r="C169" s="278" t="s">
        <v>413</v>
      </c>
      <c r="D169" s="279" t="s">
        <v>418</v>
      </c>
      <c r="E169" s="279" t="s">
        <v>420</v>
      </c>
      <c r="F169" s="280" t="s">
        <v>429</v>
      </c>
      <c r="G169" s="281" t="s">
        <v>431</v>
      </c>
      <c r="H169" s="281" t="s">
        <v>165</v>
      </c>
      <c r="I169" s="375">
        <v>1</v>
      </c>
      <c r="J169" s="282">
        <v>1002109.72</v>
      </c>
      <c r="K169" s="282">
        <v>1002341.88</v>
      </c>
      <c r="L169" s="282">
        <v>1000000</v>
      </c>
      <c r="M169" s="393">
        <v>0.06</v>
      </c>
      <c r="N169" s="81">
        <v>3.0669117277344747E-2</v>
      </c>
      <c r="O169" s="397">
        <v>0.8</v>
      </c>
      <c r="P169" s="81">
        <v>0.1047</v>
      </c>
    </row>
    <row r="170" spans="2:16">
      <c r="B170" s="277" t="s">
        <v>407</v>
      </c>
      <c r="C170" s="278" t="s">
        <v>415</v>
      </c>
      <c r="D170" s="279" t="s">
        <v>419</v>
      </c>
      <c r="E170" s="279" t="s">
        <v>421</v>
      </c>
      <c r="F170" s="280" t="s">
        <v>432</v>
      </c>
      <c r="G170" s="281" t="s">
        <v>341</v>
      </c>
      <c r="H170" s="281" t="s">
        <v>165</v>
      </c>
      <c r="I170" s="375">
        <v>3000</v>
      </c>
      <c r="J170" s="282">
        <v>2968591.29</v>
      </c>
      <c r="K170" s="282">
        <v>2987126.38</v>
      </c>
      <c r="L170" s="282">
        <v>3000000</v>
      </c>
      <c r="M170" s="393">
        <v>0</v>
      </c>
      <c r="N170" s="81">
        <v>9.1398484986450201E-2</v>
      </c>
      <c r="O170" s="397">
        <v>1</v>
      </c>
      <c r="P170" s="81">
        <v>0.41370000000000001</v>
      </c>
    </row>
    <row r="171" spans="2:16">
      <c r="B171" s="277" t="s">
        <v>406</v>
      </c>
      <c r="C171" s="278" t="s">
        <v>410</v>
      </c>
      <c r="D171" s="279" t="s">
        <v>418</v>
      </c>
      <c r="E171" s="279" t="s">
        <v>420</v>
      </c>
      <c r="F171" s="280" t="s">
        <v>433</v>
      </c>
      <c r="G171" s="281" t="s">
        <v>434</v>
      </c>
      <c r="H171" s="281" t="s">
        <v>165</v>
      </c>
      <c r="I171" s="375">
        <v>1</v>
      </c>
      <c r="J171" s="282">
        <v>207743.4</v>
      </c>
      <c r="K171" s="282">
        <v>202901.94</v>
      </c>
      <c r="L171" s="282">
        <v>200000</v>
      </c>
      <c r="M171" s="393">
        <v>6.4500000000000002E-2</v>
      </c>
      <c r="N171" s="81">
        <v>6.2082843367382472E-3</v>
      </c>
      <c r="O171" s="397">
        <v>0.8</v>
      </c>
      <c r="P171" s="81">
        <v>0.192</v>
      </c>
    </row>
    <row r="172" spans="2:16">
      <c r="B172" s="277" t="s">
        <v>406</v>
      </c>
      <c r="C172" s="278" t="s">
        <v>411</v>
      </c>
      <c r="D172" s="279" t="s">
        <v>418</v>
      </c>
      <c r="E172" s="279" t="s">
        <v>420</v>
      </c>
      <c r="F172" s="280" t="s">
        <v>433</v>
      </c>
      <c r="G172" s="281" t="s">
        <v>435</v>
      </c>
      <c r="H172" s="281" t="s">
        <v>165</v>
      </c>
      <c r="I172" s="375">
        <v>4</v>
      </c>
      <c r="J172" s="282">
        <v>1000919.12</v>
      </c>
      <c r="K172" s="282">
        <v>1008505.94</v>
      </c>
      <c r="L172" s="282">
        <v>1000000</v>
      </c>
      <c r="M172" s="393">
        <v>0.06</v>
      </c>
      <c r="N172" s="81">
        <v>3.0857721867072745E-2</v>
      </c>
      <c r="O172" s="397">
        <v>0.8</v>
      </c>
      <c r="P172" s="81">
        <v>8.9499999999999996E-2</v>
      </c>
    </row>
    <row r="173" spans="2:16">
      <c r="B173" s="277" t="s">
        <v>406</v>
      </c>
      <c r="C173" s="278" t="s">
        <v>412</v>
      </c>
      <c r="D173" s="279" t="s">
        <v>418</v>
      </c>
      <c r="E173" s="279" t="s">
        <v>420</v>
      </c>
      <c r="F173" s="280" t="s">
        <v>436</v>
      </c>
      <c r="G173" s="281" t="s">
        <v>437</v>
      </c>
      <c r="H173" s="281" t="s">
        <v>165</v>
      </c>
      <c r="I173" s="375">
        <v>4</v>
      </c>
      <c r="J173" s="282">
        <v>1000878</v>
      </c>
      <c r="K173" s="282">
        <v>1008196.38</v>
      </c>
      <c r="L173" s="282">
        <v>1000000</v>
      </c>
      <c r="M173" s="393">
        <v>0.06</v>
      </c>
      <c r="N173" s="81">
        <v>3.0848250116830827E-2</v>
      </c>
      <c r="O173" s="397">
        <v>0.8</v>
      </c>
      <c r="P173" s="81">
        <v>6.9800000000000001E-2</v>
      </c>
    </row>
    <row r="174" spans="2:16">
      <c r="B174" s="277" t="s">
        <v>406</v>
      </c>
      <c r="C174" s="278" t="s">
        <v>413</v>
      </c>
      <c r="D174" s="279" t="s">
        <v>418</v>
      </c>
      <c r="E174" s="279" t="s">
        <v>420</v>
      </c>
      <c r="F174" s="280" t="s">
        <v>438</v>
      </c>
      <c r="G174" s="281" t="s">
        <v>439</v>
      </c>
      <c r="H174" s="281" t="s">
        <v>165</v>
      </c>
      <c r="I174" s="375">
        <v>5</v>
      </c>
      <c r="J174" s="282">
        <v>507600.2</v>
      </c>
      <c r="K174" s="282">
        <v>503426.75</v>
      </c>
      <c r="L174" s="282">
        <v>500000</v>
      </c>
      <c r="M174" s="393">
        <v>6.0999999999999999E-2</v>
      </c>
      <c r="N174" s="81">
        <v>1.540358069873576E-2</v>
      </c>
      <c r="O174" s="397">
        <v>0.8</v>
      </c>
      <c r="P174" s="81">
        <v>0.1047</v>
      </c>
    </row>
    <row r="175" spans="2:16">
      <c r="B175" s="277" t="s">
        <v>406</v>
      </c>
      <c r="C175" s="278" t="s">
        <v>409</v>
      </c>
      <c r="D175" s="279" t="s">
        <v>418</v>
      </c>
      <c r="E175" s="279" t="s">
        <v>420</v>
      </c>
      <c r="F175" s="280" t="s">
        <v>440</v>
      </c>
      <c r="G175" s="281" t="s">
        <v>441</v>
      </c>
      <c r="H175" s="281" t="s">
        <v>165</v>
      </c>
      <c r="I175" s="375">
        <v>1</v>
      </c>
      <c r="J175" s="282">
        <v>253319.83</v>
      </c>
      <c r="K175" s="282">
        <v>251040.6</v>
      </c>
      <c r="L175" s="282">
        <v>250000</v>
      </c>
      <c r="M175" s="393">
        <v>6.0999999999999999E-2</v>
      </c>
      <c r="N175" s="81">
        <v>7.681205142076865E-3</v>
      </c>
      <c r="O175" s="397">
        <v>0.8</v>
      </c>
      <c r="P175" s="81">
        <v>9.2899999999999996E-2</v>
      </c>
    </row>
    <row r="176" spans="2:16">
      <c r="B176" s="277" t="s">
        <v>406</v>
      </c>
      <c r="C176" s="278" t="s">
        <v>416</v>
      </c>
      <c r="D176" s="279" t="s">
        <v>418</v>
      </c>
      <c r="E176" s="279" t="s">
        <v>420</v>
      </c>
      <c r="F176" s="280" t="s">
        <v>442</v>
      </c>
      <c r="G176" s="281" t="s">
        <v>443</v>
      </c>
      <c r="H176" s="281" t="s">
        <v>165</v>
      </c>
      <c r="I176" s="375">
        <v>9</v>
      </c>
      <c r="J176" s="282">
        <v>450656.28</v>
      </c>
      <c r="K176" s="282">
        <v>453703.95</v>
      </c>
      <c r="L176" s="282">
        <v>450000</v>
      </c>
      <c r="M176" s="393">
        <v>6.3E-2</v>
      </c>
      <c r="N176" s="81">
        <v>1.38821892304296E-2</v>
      </c>
      <c r="O176" s="397">
        <v>0.8</v>
      </c>
      <c r="P176" s="81">
        <v>1.3899999999999999E-2</v>
      </c>
    </row>
    <row r="177" spans="2:16">
      <c r="B177" s="277" t="s">
        <v>406</v>
      </c>
      <c r="C177" s="278" t="s">
        <v>414</v>
      </c>
      <c r="D177" s="279" t="s">
        <v>418</v>
      </c>
      <c r="E177" s="279" t="s">
        <v>420</v>
      </c>
      <c r="F177" s="280" t="s">
        <v>442</v>
      </c>
      <c r="G177" s="281" t="s">
        <v>444</v>
      </c>
      <c r="H177" s="281" t="s">
        <v>165</v>
      </c>
      <c r="I177" s="375">
        <v>2</v>
      </c>
      <c r="J177" s="282">
        <v>500679.22</v>
      </c>
      <c r="K177" s="282">
        <v>504041.54</v>
      </c>
      <c r="L177" s="282">
        <v>500000</v>
      </c>
      <c r="M177" s="393">
        <v>6.25E-2</v>
      </c>
      <c r="N177" s="81">
        <v>1.5422391712210461E-2</v>
      </c>
      <c r="O177" s="397">
        <v>0.8</v>
      </c>
      <c r="P177" s="81">
        <v>3.8600000000000002E-2</v>
      </c>
    </row>
    <row r="178" spans="2:16">
      <c r="B178" s="277" t="s">
        <v>406</v>
      </c>
      <c r="C178" s="278" t="s">
        <v>411</v>
      </c>
      <c r="D178" s="279" t="s">
        <v>418</v>
      </c>
      <c r="E178" s="279" t="s">
        <v>420</v>
      </c>
      <c r="F178" s="280" t="s">
        <v>445</v>
      </c>
      <c r="G178" s="281" t="s">
        <v>446</v>
      </c>
      <c r="H178" s="281" t="s">
        <v>165</v>
      </c>
      <c r="I178" s="375">
        <v>1</v>
      </c>
      <c r="J178" s="282">
        <v>102632.52</v>
      </c>
      <c r="K178" s="282">
        <v>103234.58</v>
      </c>
      <c r="L178" s="282">
        <v>100000</v>
      </c>
      <c r="M178" s="393">
        <v>6.2E-2</v>
      </c>
      <c r="N178" s="81">
        <v>3.1587161070207189E-3</v>
      </c>
      <c r="O178" s="397">
        <v>0.8</v>
      </c>
      <c r="P178" s="81">
        <v>8.9499999999999996E-2</v>
      </c>
    </row>
    <row r="179" spans="2:16">
      <c r="B179" s="277" t="s">
        <v>408</v>
      </c>
      <c r="C179" s="278" t="s">
        <v>417</v>
      </c>
      <c r="D179" s="279" t="s">
        <v>418</v>
      </c>
      <c r="E179" s="279" t="s">
        <v>420</v>
      </c>
      <c r="F179" s="280" t="s">
        <v>447</v>
      </c>
      <c r="G179" s="281" t="s">
        <v>448</v>
      </c>
      <c r="H179" s="281" t="s">
        <v>165</v>
      </c>
      <c r="I179" s="375">
        <v>1000</v>
      </c>
      <c r="J179" s="282">
        <v>1000000</v>
      </c>
      <c r="K179" s="282">
        <v>1004639.67</v>
      </c>
      <c r="L179" s="282">
        <v>1000000</v>
      </c>
      <c r="M179" s="393">
        <v>5.3499999999999999E-2</v>
      </c>
      <c r="N179" s="81">
        <v>3.0739423818850038E-2</v>
      </c>
      <c r="O179" s="397">
        <v>0.8</v>
      </c>
      <c r="P179" s="81">
        <v>3.0700000000000002E-2</v>
      </c>
    </row>
    <row r="180" spans="2:16">
      <c r="B180" s="277" t="s">
        <v>406</v>
      </c>
      <c r="C180" s="278" t="s">
        <v>413</v>
      </c>
      <c r="D180" s="279" t="s">
        <v>418</v>
      </c>
      <c r="E180" s="279" t="s">
        <v>420</v>
      </c>
      <c r="F180" s="280" t="s">
        <v>449</v>
      </c>
      <c r="G180" s="281" t="s">
        <v>288</v>
      </c>
      <c r="H180" s="281" t="s">
        <v>165</v>
      </c>
      <c r="I180" s="375">
        <v>10</v>
      </c>
      <c r="J180" s="282">
        <v>1003246.6</v>
      </c>
      <c r="K180" s="282">
        <v>1007420.69</v>
      </c>
      <c r="L180" s="282">
        <v>1000000</v>
      </c>
      <c r="M180" s="393">
        <v>5.7500000000000002E-2</v>
      </c>
      <c r="N180" s="81">
        <v>3.0824515971769599E-2</v>
      </c>
      <c r="O180" s="397">
        <v>0.8</v>
      </c>
      <c r="P180" s="81">
        <v>0.1047</v>
      </c>
    </row>
    <row r="181" spans="2:16">
      <c r="B181" s="277" t="s">
        <v>407</v>
      </c>
      <c r="C181" s="278" t="s">
        <v>415</v>
      </c>
      <c r="D181" s="279" t="s">
        <v>419</v>
      </c>
      <c r="E181" s="279" t="s">
        <v>421</v>
      </c>
      <c r="F181" s="280" t="s">
        <v>450</v>
      </c>
      <c r="G181" s="281" t="s">
        <v>451</v>
      </c>
      <c r="H181" s="281" t="s">
        <v>165</v>
      </c>
      <c r="I181" s="375">
        <v>2000</v>
      </c>
      <c r="J181" s="282">
        <v>1992301.41</v>
      </c>
      <c r="K181" s="282">
        <v>1998185.89</v>
      </c>
      <c r="L181" s="282">
        <v>2000000</v>
      </c>
      <c r="M181" s="393">
        <v>0</v>
      </c>
      <c r="N181" s="81">
        <v>6.1139416226273502E-2</v>
      </c>
      <c r="O181" s="397">
        <v>1</v>
      </c>
      <c r="P181" s="81">
        <v>0.41370000000000001</v>
      </c>
    </row>
    <row r="182" spans="2:16">
      <c r="B182" s="277" t="s">
        <v>406</v>
      </c>
      <c r="C182" s="278" t="s">
        <v>413</v>
      </c>
      <c r="D182" s="279" t="s">
        <v>418</v>
      </c>
      <c r="E182" s="279" t="s">
        <v>420</v>
      </c>
      <c r="F182" s="280" t="s">
        <v>339</v>
      </c>
      <c r="G182" s="281" t="s">
        <v>452</v>
      </c>
      <c r="H182" s="281" t="s">
        <v>165</v>
      </c>
      <c r="I182" s="375">
        <v>1</v>
      </c>
      <c r="J182" s="282">
        <v>503061.46</v>
      </c>
      <c r="K182" s="282">
        <v>504801.33</v>
      </c>
      <c r="L182" s="282">
        <v>500000</v>
      </c>
      <c r="M182" s="393">
        <v>6.1499999999999999E-2</v>
      </c>
      <c r="N182" s="81">
        <v>1.5445639357630761E-2</v>
      </c>
      <c r="O182" s="397">
        <v>0.8</v>
      </c>
      <c r="P182" s="81">
        <v>0.1047</v>
      </c>
    </row>
    <row r="183" spans="2:16">
      <c r="B183" s="277" t="s">
        <v>407</v>
      </c>
      <c r="C183" s="278" t="s">
        <v>415</v>
      </c>
      <c r="D183" s="279" t="s">
        <v>419</v>
      </c>
      <c r="E183" s="279" t="s">
        <v>421</v>
      </c>
      <c r="F183" s="280" t="s">
        <v>453</v>
      </c>
      <c r="G183" s="281" t="s">
        <v>427</v>
      </c>
      <c r="H183" s="281" t="s">
        <v>165</v>
      </c>
      <c r="I183" s="375">
        <v>1000</v>
      </c>
      <c r="J183" s="282">
        <v>996056.15</v>
      </c>
      <c r="K183" s="282">
        <v>998026.13</v>
      </c>
      <c r="L183" s="282">
        <v>1000000</v>
      </c>
      <c r="M183" s="393">
        <v>0</v>
      </c>
      <c r="N183" s="81">
        <v>3.0537066282039931E-2</v>
      </c>
      <c r="O183" s="397">
        <v>1</v>
      </c>
      <c r="P183" s="81">
        <v>0.41370000000000001</v>
      </c>
    </row>
    <row r="184" spans="2:16">
      <c r="B184" s="277" t="s">
        <v>407</v>
      </c>
      <c r="C184" s="278" t="s">
        <v>415</v>
      </c>
      <c r="D184" s="279" t="s">
        <v>419</v>
      </c>
      <c r="E184" s="279" t="s">
        <v>421</v>
      </c>
      <c r="F184" s="280" t="s">
        <v>453</v>
      </c>
      <c r="G184" s="281" t="s">
        <v>428</v>
      </c>
      <c r="H184" s="281" t="s">
        <v>165</v>
      </c>
      <c r="I184" s="375">
        <v>1000</v>
      </c>
      <c r="J184" s="282">
        <v>992824.19</v>
      </c>
      <c r="K184" s="282">
        <v>994786.61</v>
      </c>
      <c r="L184" s="282">
        <v>1000000</v>
      </c>
      <c r="M184" s="393">
        <v>0</v>
      </c>
      <c r="N184" s="81">
        <v>3.0437945192933785E-2</v>
      </c>
      <c r="O184" s="397">
        <v>1</v>
      </c>
      <c r="P184" s="81">
        <v>0.41370000000000001</v>
      </c>
    </row>
    <row r="185" spans="2:16">
      <c r="B185" s="277" t="s">
        <v>407</v>
      </c>
      <c r="C185" s="278" t="s">
        <v>415</v>
      </c>
      <c r="D185" s="279" t="s">
        <v>419</v>
      </c>
      <c r="E185" s="279" t="s">
        <v>421</v>
      </c>
      <c r="F185" s="280" t="s">
        <v>454</v>
      </c>
      <c r="G185" s="281" t="s">
        <v>455</v>
      </c>
      <c r="H185" s="281" t="s">
        <v>165</v>
      </c>
      <c r="I185" s="375">
        <v>1800</v>
      </c>
      <c r="J185" s="282">
        <v>1797153.04</v>
      </c>
      <c r="K185" s="282">
        <v>1799389.59</v>
      </c>
      <c r="L185" s="282">
        <v>1800000</v>
      </c>
      <c r="M185" s="393">
        <v>0</v>
      </c>
      <c r="N185" s="81">
        <v>5.5056754052163606E-2</v>
      </c>
      <c r="O185" s="397">
        <v>1</v>
      </c>
      <c r="P185" s="81">
        <v>0.41370000000000001</v>
      </c>
    </row>
    <row r="186" spans="2:16">
      <c r="B186" s="172" t="s">
        <v>456</v>
      </c>
      <c r="C186" s="158"/>
      <c r="D186" s="158"/>
      <c r="E186" s="158"/>
      <c r="F186" s="158"/>
      <c r="G186" s="158"/>
      <c r="H186" s="158"/>
      <c r="I186" s="158"/>
      <c r="J186" s="283">
        <v>33980753.869999997</v>
      </c>
      <c r="K186" s="283">
        <v>34179962.810000002</v>
      </c>
      <c r="L186" s="283">
        <v>34014000</v>
      </c>
      <c r="M186" s="174"/>
      <c r="N186" s="175"/>
      <c r="O186" s="174"/>
      <c r="P186" s="176"/>
    </row>
    <row r="187" spans="2:16">
      <c r="B187" s="172" t="s">
        <v>345</v>
      </c>
      <c r="C187" s="173"/>
      <c r="D187" s="173"/>
      <c r="E187" s="173"/>
      <c r="F187" s="173"/>
      <c r="G187" s="173"/>
      <c r="H187" s="173"/>
      <c r="I187" s="173"/>
      <c r="J187" s="284"/>
      <c r="K187" s="283">
        <v>26859645.460000001</v>
      </c>
      <c r="L187" s="284"/>
      <c r="M187" s="177"/>
      <c r="N187" s="178"/>
      <c r="O187" s="177"/>
      <c r="P187" s="179"/>
    </row>
    <row r="188" spans="2:16">
      <c r="B188" s="101"/>
      <c r="C188" s="97"/>
      <c r="D188" s="97"/>
      <c r="E188" s="97"/>
      <c r="F188" s="97"/>
      <c r="G188" s="97"/>
      <c r="H188" s="97"/>
      <c r="I188" s="97"/>
      <c r="J188" s="285"/>
      <c r="K188" s="453"/>
      <c r="L188" s="285"/>
      <c r="M188" s="97"/>
      <c r="N188" s="97"/>
      <c r="O188" s="113"/>
      <c r="P188" s="97"/>
    </row>
    <row r="189" spans="2:16">
      <c r="B189" s="60"/>
      <c r="C189" s="60"/>
      <c r="D189" s="60"/>
      <c r="E189" s="60"/>
      <c r="F189" s="60"/>
      <c r="G189" s="60"/>
      <c r="H189" s="60"/>
      <c r="I189" s="60"/>
      <c r="J189" s="285"/>
      <c r="K189" s="453"/>
      <c r="L189" s="285"/>
      <c r="M189" s="60"/>
      <c r="N189" s="60"/>
      <c r="O189" s="114"/>
      <c r="P189" s="60"/>
    </row>
    <row r="190" spans="2:16">
      <c r="B190" s="60"/>
      <c r="C190" s="60"/>
      <c r="D190" s="60"/>
      <c r="E190" s="60"/>
      <c r="F190" s="60"/>
      <c r="G190" s="60"/>
      <c r="H190" s="60"/>
      <c r="I190" s="60"/>
      <c r="J190" s="87"/>
      <c r="K190" s="60"/>
      <c r="L190" s="60"/>
      <c r="M190" s="60"/>
      <c r="N190" s="60"/>
      <c r="O190" s="114"/>
      <c r="P190" s="60"/>
    </row>
    <row r="191" spans="2:16">
      <c r="B191" s="86" t="s">
        <v>180</v>
      </c>
      <c r="C191" s="86"/>
      <c r="D191" s="96"/>
      <c r="E191" s="60"/>
      <c r="F191" s="60"/>
      <c r="G191" s="60"/>
    </row>
    <row r="192" spans="2:16">
      <c r="B192" s="99" t="s">
        <v>401</v>
      </c>
      <c r="C192" s="100"/>
      <c r="D192" s="97"/>
      <c r="E192" s="60"/>
      <c r="F192" s="60"/>
      <c r="G192" s="60"/>
    </row>
    <row r="193" spans="2:7">
      <c r="B193" s="60"/>
      <c r="C193" s="60"/>
      <c r="D193" s="60"/>
      <c r="E193" s="60"/>
      <c r="F193" s="60"/>
      <c r="G193" s="60"/>
    </row>
    <row r="194" spans="2:7" ht="26.4">
      <c r="B194" s="159" t="s">
        <v>43</v>
      </c>
      <c r="C194" s="160"/>
      <c r="D194" s="218" t="s">
        <v>392</v>
      </c>
      <c r="E194" s="218" t="s">
        <v>322</v>
      </c>
      <c r="F194" s="60"/>
      <c r="G194" s="60"/>
    </row>
    <row r="195" spans="2:7">
      <c r="B195" s="161" t="s">
        <v>347</v>
      </c>
      <c r="C195" s="162"/>
      <c r="D195" s="274">
        <v>18264.740000000002</v>
      </c>
      <c r="E195" s="274">
        <v>11907.22</v>
      </c>
      <c r="F195" s="60"/>
      <c r="G195" s="60"/>
    </row>
    <row r="196" spans="2:7">
      <c r="B196" s="161" t="s">
        <v>350</v>
      </c>
      <c r="D196" s="274">
        <v>1557</v>
      </c>
      <c r="E196" s="274">
        <v>2376</v>
      </c>
      <c r="F196" s="60"/>
      <c r="G196" s="60"/>
    </row>
    <row r="197" spans="2:7">
      <c r="B197" s="161" t="s">
        <v>349</v>
      </c>
      <c r="C197" s="162"/>
      <c r="D197" s="274">
        <v>231.3</v>
      </c>
      <c r="E197" s="274">
        <v>463.35</v>
      </c>
      <c r="F197" s="60"/>
      <c r="G197" s="60"/>
    </row>
    <row r="198" spans="2:7">
      <c r="B198" s="161" t="s">
        <v>315</v>
      </c>
      <c r="C198" s="162"/>
      <c r="D198" s="274">
        <v>155.69999999999999</v>
      </c>
      <c r="E198" s="274">
        <v>237.6</v>
      </c>
      <c r="F198" s="60"/>
      <c r="G198" s="60"/>
    </row>
    <row r="199" spans="2:7">
      <c r="B199" s="161" t="s">
        <v>267</v>
      </c>
      <c r="C199" s="162"/>
      <c r="D199" s="274">
        <v>22.26</v>
      </c>
      <c r="E199" s="274">
        <v>45.77</v>
      </c>
      <c r="F199" s="60"/>
      <c r="G199" s="60"/>
    </row>
    <row r="200" spans="2:7">
      <c r="B200" s="161" t="s">
        <v>348</v>
      </c>
      <c r="C200" s="162"/>
      <c r="D200" s="274">
        <v>14.74</v>
      </c>
      <c r="E200" s="274">
        <v>24.75</v>
      </c>
      <c r="F200" s="60"/>
      <c r="G200" s="60"/>
    </row>
    <row r="201" spans="2:7">
      <c r="B201" s="161" t="s">
        <v>400</v>
      </c>
      <c r="C201" s="162"/>
      <c r="D201" s="274">
        <v>1.69</v>
      </c>
      <c r="E201" s="274">
        <v>2.59</v>
      </c>
      <c r="F201" s="60"/>
      <c r="G201" s="60"/>
    </row>
    <row r="202" spans="2:7">
      <c r="B202" s="82" t="s">
        <v>44</v>
      </c>
      <c r="C202" s="83"/>
      <c r="D202" s="275">
        <v>20247.43</v>
      </c>
      <c r="E202" s="275">
        <v>15057.28</v>
      </c>
      <c r="F202" s="337"/>
      <c r="G202" s="337"/>
    </row>
    <row r="203" spans="2:7">
      <c r="B203" s="60"/>
      <c r="C203" s="60"/>
      <c r="D203" s="60"/>
      <c r="E203" s="60"/>
      <c r="F203" s="60"/>
      <c r="G203" s="60"/>
    </row>
    <row r="204" spans="2:7">
      <c r="B204" s="60"/>
      <c r="C204" s="60"/>
      <c r="D204" s="60"/>
      <c r="E204" s="60"/>
      <c r="F204" s="60"/>
      <c r="G204" s="60"/>
    </row>
    <row r="205" spans="2:7">
      <c r="B205" s="86" t="s">
        <v>186</v>
      </c>
      <c r="C205" s="86"/>
      <c r="D205" s="96"/>
      <c r="E205" s="290"/>
      <c r="F205" s="154"/>
      <c r="G205" s="155"/>
    </row>
    <row r="206" spans="2:7">
      <c r="B206" s="60" t="s">
        <v>65</v>
      </c>
      <c r="C206" s="60"/>
      <c r="D206" s="60"/>
      <c r="E206" s="291"/>
      <c r="F206" s="154"/>
      <c r="G206" s="156"/>
    </row>
    <row r="207" spans="2:7">
      <c r="B207" s="60"/>
      <c r="C207" s="60"/>
      <c r="D207" s="60"/>
      <c r="E207" s="291"/>
      <c r="F207" s="154"/>
      <c r="G207" s="156"/>
    </row>
    <row r="208" spans="2:7" ht="26.4">
      <c r="B208" s="159" t="s">
        <v>43</v>
      </c>
      <c r="C208" s="160"/>
      <c r="D208" s="85" t="s">
        <v>392</v>
      </c>
      <c r="E208" s="218" t="s">
        <v>322</v>
      </c>
      <c r="F208" s="154"/>
      <c r="G208" s="156"/>
    </row>
    <row r="209" spans="2:7">
      <c r="B209" s="161" t="s">
        <v>173</v>
      </c>
      <c r="C209" s="162"/>
      <c r="D209" s="447">
        <v>0</v>
      </c>
      <c r="E209" s="274">
        <v>21964.890000000003</v>
      </c>
      <c r="F209" s="154"/>
      <c r="G209" s="156"/>
    </row>
    <row r="210" spans="2:7">
      <c r="B210" s="82" t="s">
        <v>67</v>
      </c>
      <c r="C210" s="83"/>
      <c r="D210" s="448">
        <v>0</v>
      </c>
      <c r="E210" s="275">
        <v>21964.890000000003</v>
      </c>
      <c r="F210" s="154"/>
      <c r="G210" s="154"/>
    </row>
    <row r="211" spans="2:7">
      <c r="B211" s="60"/>
      <c r="C211" s="60"/>
      <c r="D211" s="60"/>
      <c r="E211" s="291"/>
      <c r="F211" s="154"/>
      <c r="G211" s="156"/>
    </row>
    <row r="212" spans="2:7">
      <c r="B212" s="84"/>
      <c r="C212" s="84"/>
      <c r="D212" s="60"/>
      <c r="E212" s="290"/>
      <c r="F212" s="154"/>
      <c r="G212" s="156"/>
    </row>
    <row r="213" spans="2:7">
      <c r="B213" s="86" t="s">
        <v>236</v>
      </c>
      <c r="C213" s="86"/>
      <c r="D213" s="96"/>
      <c r="E213" s="290"/>
      <c r="F213" s="154"/>
      <c r="G213" s="155"/>
    </row>
    <row r="214" spans="2:7">
      <c r="B214" s="60" t="s">
        <v>65</v>
      </c>
      <c r="C214" s="84"/>
      <c r="D214" s="60"/>
      <c r="E214" s="290"/>
      <c r="F214" s="154"/>
      <c r="G214" s="156"/>
    </row>
    <row r="215" spans="2:7">
      <c r="B215" s="60"/>
      <c r="C215" s="84"/>
      <c r="D215" s="60"/>
      <c r="E215" s="290"/>
      <c r="F215" s="154"/>
      <c r="G215" s="156"/>
    </row>
    <row r="216" spans="2:7" ht="26.4">
      <c r="B216" s="159" t="s">
        <v>43</v>
      </c>
      <c r="C216" s="160"/>
      <c r="D216" s="218" t="s">
        <v>392</v>
      </c>
      <c r="E216" s="218" t="s">
        <v>322</v>
      </c>
      <c r="F216" s="154"/>
      <c r="G216" s="156"/>
    </row>
    <row r="217" spans="2:7">
      <c r="B217" s="161" t="s">
        <v>459</v>
      </c>
      <c r="C217" s="162"/>
      <c r="D217" s="274">
        <v>1499105.86</v>
      </c>
      <c r="E217" s="287">
        <v>0</v>
      </c>
      <c r="F217" s="154"/>
      <c r="G217" s="156"/>
    </row>
    <row r="218" spans="2:7">
      <c r="B218" s="82" t="s">
        <v>67</v>
      </c>
      <c r="C218" s="83"/>
      <c r="D218" s="275">
        <v>1499105.86</v>
      </c>
      <c r="E218" s="288">
        <v>0</v>
      </c>
      <c r="F218" s="154"/>
      <c r="G218" s="154"/>
    </row>
    <row r="219" spans="2:7">
      <c r="B219" s="60"/>
      <c r="C219" s="60"/>
      <c r="D219" s="60"/>
      <c r="E219" s="291"/>
      <c r="F219" s="154"/>
      <c r="G219" s="156"/>
    </row>
    <row r="220" spans="2:7">
      <c r="B220" s="60"/>
      <c r="C220" s="60"/>
      <c r="D220" s="60"/>
      <c r="E220" s="291"/>
      <c r="F220" s="154"/>
      <c r="G220" s="156"/>
    </row>
    <row r="221" spans="2:7">
      <c r="B221" s="86" t="s">
        <v>237</v>
      </c>
      <c r="C221" s="86"/>
      <c r="D221" s="96"/>
      <c r="E221" s="290"/>
      <c r="F221" s="154"/>
      <c r="G221" s="155"/>
    </row>
    <row r="222" spans="2:7">
      <c r="B222" s="60" t="s">
        <v>65</v>
      </c>
      <c r="C222" s="84"/>
      <c r="D222" s="60"/>
      <c r="E222" s="290"/>
      <c r="F222" s="154"/>
      <c r="G222" s="156"/>
    </row>
    <row r="223" spans="2:7">
      <c r="B223" s="60"/>
      <c r="C223" s="84"/>
      <c r="D223" s="60"/>
      <c r="E223" s="290"/>
      <c r="F223" s="154"/>
      <c r="G223" s="156"/>
    </row>
    <row r="224" spans="2:7" ht="26.4">
      <c r="B224" s="159" t="s">
        <v>43</v>
      </c>
      <c r="C224" s="160"/>
      <c r="D224" s="218" t="s">
        <v>392</v>
      </c>
      <c r="E224" s="218" t="s">
        <v>322</v>
      </c>
      <c r="F224" s="154"/>
      <c r="G224" s="156"/>
    </row>
    <row r="225" spans="2:7">
      <c r="B225" s="161" t="s">
        <v>329</v>
      </c>
      <c r="C225" s="162"/>
      <c r="D225" s="274">
        <v>15962.74</v>
      </c>
      <c r="E225" s="287">
        <v>0</v>
      </c>
      <c r="F225" s="154"/>
      <c r="G225" s="156"/>
    </row>
    <row r="226" spans="2:7">
      <c r="B226" s="82" t="s">
        <v>67</v>
      </c>
      <c r="C226" s="83"/>
      <c r="D226" s="275">
        <v>15962.74</v>
      </c>
      <c r="E226" s="288">
        <v>0</v>
      </c>
      <c r="F226" s="154"/>
      <c r="G226" s="154"/>
    </row>
    <row r="227" spans="2:7" ht="14.4">
      <c r="B227"/>
      <c r="C227" s="84"/>
      <c r="D227" s="60"/>
      <c r="E227" s="290"/>
      <c r="F227" s="154"/>
      <c r="G227" s="156"/>
    </row>
    <row r="228" spans="2:7">
      <c r="B228" s="60"/>
      <c r="C228" s="60"/>
      <c r="D228" s="60"/>
      <c r="E228" s="291"/>
      <c r="F228" s="154"/>
      <c r="G228" s="156"/>
    </row>
    <row r="229" spans="2:7">
      <c r="B229" s="86" t="s">
        <v>238</v>
      </c>
      <c r="C229" s="86"/>
      <c r="D229" s="96"/>
      <c r="E229" s="290"/>
      <c r="F229" s="154"/>
      <c r="G229" s="155"/>
    </row>
    <row r="230" spans="2:7">
      <c r="B230" s="60" t="s">
        <v>65</v>
      </c>
      <c r="C230" s="84"/>
      <c r="D230" s="60"/>
      <c r="E230" s="290"/>
      <c r="F230" s="154"/>
      <c r="G230" s="156"/>
    </row>
    <row r="231" spans="2:7">
      <c r="B231" s="60"/>
      <c r="C231" s="84"/>
      <c r="D231" s="60"/>
      <c r="E231" s="290"/>
      <c r="F231" s="154"/>
      <c r="G231" s="156"/>
    </row>
    <row r="232" spans="2:7" ht="26.4">
      <c r="B232" s="159" t="s">
        <v>43</v>
      </c>
      <c r="C232" s="160"/>
      <c r="D232" s="218" t="s">
        <v>392</v>
      </c>
      <c r="E232" s="218" t="s">
        <v>322</v>
      </c>
      <c r="F232" s="154"/>
      <c r="G232" s="156"/>
    </row>
    <row r="233" spans="2:7">
      <c r="B233" s="161" t="s">
        <v>320</v>
      </c>
      <c r="C233" s="162"/>
      <c r="D233" s="274">
        <v>2692.0299999999997</v>
      </c>
      <c r="E233" s="287">
        <v>0</v>
      </c>
      <c r="F233" s="154"/>
      <c r="G233" s="156"/>
    </row>
    <row r="234" spans="2:7">
      <c r="B234" s="82" t="s">
        <v>67</v>
      </c>
      <c r="C234" s="83"/>
      <c r="D234" s="275">
        <v>2692.0299999999997</v>
      </c>
      <c r="E234" s="288">
        <v>0</v>
      </c>
      <c r="F234" s="154"/>
      <c r="G234" s="154"/>
    </row>
    <row r="235" spans="2:7" ht="14.4">
      <c r="B235"/>
      <c r="C235" s="84"/>
      <c r="D235" s="60"/>
      <c r="E235" s="290"/>
      <c r="F235" s="154"/>
      <c r="G235" s="156"/>
    </row>
    <row r="236" spans="2:7">
      <c r="B236" s="84"/>
      <c r="C236" s="84"/>
      <c r="D236" s="60"/>
      <c r="E236" s="290"/>
      <c r="F236" s="154"/>
      <c r="G236" s="156"/>
    </row>
    <row r="237" spans="2:7">
      <c r="B237" s="86" t="s">
        <v>239</v>
      </c>
      <c r="C237" s="84"/>
      <c r="D237" s="60"/>
      <c r="E237" s="290"/>
      <c r="F237" s="154"/>
      <c r="G237" s="156"/>
    </row>
    <row r="238" spans="2:7">
      <c r="B238" s="60" t="s">
        <v>65</v>
      </c>
      <c r="C238" s="60"/>
      <c r="D238" s="60"/>
      <c r="E238" s="291"/>
      <c r="F238" s="154"/>
      <c r="G238" s="156"/>
    </row>
    <row r="239" spans="2:7">
      <c r="B239" s="60"/>
      <c r="C239" s="60"/>
      <c r="D239" s="60"/>
      <c r="E239" s="291"/>
      <c r="F239" s="154"/>
      <c r="G239" s="156"/>
    </row>
    <row r="240" spans="2:7" ht="26.4">
      <c r="B240" s="159" t="s">
        <v>43</v>
      </c>
      <c r="C240" s="160"/>
      <c r="D240" s="85" t="s">
        <v>392</v>
      </c>
      <c r="E240" s="218" t="s">
        <v>391</v>
      </c>
      <c r="F240" s="154"/>
      <c r="G240" s="156"/>
    </row>
    <row r="241" spans="2:7">
      <c r="B241" s="161" t="s">
        <v>137</v>
      </c>
      <c r="C241" s="162"/>
      <c r="D241" s="274">
        <v>254487.22</v>
      </c>
      <c r="E241" s="274">
        <v>2438.6799999999998</v>
      </c>
      <c r="F241" s="154"/>
      <c r="G241" s="156"/>
    </row>
    <row r="242" spans="2:7">
      <c r="B242" s="161" t="s">
        <v>222</v>
      </c>
      <c r="C242" s="162"/>
      <c r="D242" s="274">
        <v>172458.87</v>
      </c>
      <c r="E242" s="274">
        <v>23748.74</v>
      </c>
      <c r="F242" s="154"/>
      <c r="G242" s="156"/>
    </row>
    <row r="243" spans="2:7">
      <c r="B243" s="161" t="s">
        <v>402</v>
      </c>
      <c r="C243" s="162"/>
      <c r="D243" s="274">
        <v>4654.13</v>
      </c>
      <c r="E243" s="287">
        <v>0</v>
      </c>
      <c r="F243" s="154"/>
      <c r="G243" s="156"/>
    </row>
    <row r="244" spans="2:7">
      <c r="B244" s="248" t="s">
        <v>67</v>
      </c>
      <c r="C244" s="249"/>
      <c r="D244" s="289">
        <v>431600.22</v>
      </c>
      <c r="E244" s="289">
        <v>26187.420000000002</v>
      </c>
      <c r="F244" s="154"/>
      <c r="G244" s="154"/>
    </row>
    <row r="245" spans="2:7">
      <c r="B245" s="309"/>
      <c r="C245" s="310"/>
      <c r="D245" s="310"/>
      <c r="E245" s="311"/>
      <c r="F245" s="154"/>
      <c r="G245" s="156"/>
    </row>
    <row r="246" spans="2:7">
      <c r="B246" s="309"/>
      <c r="C246" s="310"/>
      <c r="D246" s="310"/>
      <c r="E246" s="311"/>
      <c r="F246" s="154"/>
      <c r="G246" s="156"/>
    </row>
    <row r="247" spans="2:7">
      <c r="B247" s="86" t="s">
        <v>240</v>
      </c>
      <c r="C247" s="60"/>
      <c r="D247" s="60"/>
      <c r="E247" s="308"/>
      <c r="F247" s="154"/>
      <c r="G247" s="156"/>
    </row>
    <row r="248" spans="2:7">
      <c r="B248" s="60" t="s">
        <v>65</v>
      </c>
      <c r="C248" s="60"/>
      <c r="D248" s="60"/>
      <c r="E248" s="308"/>
      <c r="F248" s="154"/>
      <c r="G248" s="156"/>
    </row>
    <row r="249" spans="2:7">
      <c r="B249" s="60"/>
      <c r="C249" s="60"/>
      <c r="D249" s="60"/>
      <c r="E249" s="308"/>
      <c r="F249" s="154"/>
      <c r="G249" s="156"/>
    </row>
    <row r="250" spans="2:7" ht="26.4">
      <c r="B250" s="496" t="s">
        <v>43</v>
      </c>
      <c r="C250" s="497"/>
      <c r="D250" s="85" t="s">
        <v>392</v>
      </c>
      <c r="E250" s="218" t="s">
        <v>391</v>
      </c>
      <c r="F250" s="154"/>
      <c r="G250" s="156"/>
    </row>
    <row r="251" spans="2:7">
      <c r="B251" s="161" t="s">
        <v>308</v>
      </c>
      <c r="C251" s="162"/>
      <c r="D251" s="339">
        <v>23164904.25</v>
      </c>
      <c r="E251" s="342">
        <v>0</v>
      </c>
      <c r="F251" s="154"/>
      <c r="G251" s="156"/>
    </row>
    <row r="252" spans="2:7">
      <c r="B252" s="161" t="s">
        <v>309</v>
      </c>
      <c r="C252" s="162"/>
      <c r="D252" s="339">
        <v>2868445.23</v>
      </c>
      <c r="E252" s="342">
        <v>0</v>
      </c>
      <c r="F252" s="154"/>
      <c r="G252" s="156"/>
    </row>
    <row r="253" spans="2:7">
      <c r="B253" s="161" t="s">
        <v>457</v>
      </c>
      <c r="C253" s="162"/>
      <c r="D253" s="339">
        <v>100014.7</v>
      </c>
      <c r="E253" s="342">
        <v>0</v>
      </c>
      <c r="F253" s="154"/>
      <c r="G253" s="156"/>
    </row>
    <row r="254" spans="2:7">
      <c r="B254" s="248" t="s">
        <v>191</v>
      </c>
      <c r="C254" s="249"/>
      <c r="D254" s="340">
        <v>26133364.18</v>
      </c>
      <c r="E254" s="343">
        <v>0</v>
      </c>
      <c r="F254" s="154"/>
      <c r="G254" s="154"/>
    </row>
    <row r="255" spans="2:7">
      <c r="B255" s="161" t="s">
        <v>195</v>
      </c>
      <c r="C255" s="162"/>
      <c r="D255" s="339">
        <v>23166152.260000002</v>
      </c>
      <c r="E255" s="342">
        <v>0</v>
      </c>
      <c r="F255" s="154"/>
      <c r="G255" s="156"/>
    </row>
    <row r="256" spans="2:7">
      <c r="B256" s="161" t="s">
        <v>307</v>
      </c>
      <c r="C256" s="162"/>
      <c r="D256" s="339">
        <v>2868339.17</v>
      </c>
      <c r="E256" s="342">
        <v>0</v>
      </c>
      <c r="F256" s="154"/>
      <c r="G256" s="156"/>
    </row>
    <row r="257" spans="2:7">
      <c r="B257" s="161" t="s">
        <v>457</v>
      </c>
      <c r="C257" s="162"/>
      <c r="D257" s="339">
        <v>100014.46</v>
      </c>
      <c r="E257" s="342">
        <v>0</v>
      </c>
      <c r="F257" s="154"/>
      <c r="G257" s="156"/>
    </row>
    <row r="258" spans="2:7">
      <c r="B258" s="248" t="s">
        <v>192</v>
      </c>
      <c r="C258" s="249"/>
      <c r="D258" s="340">
        <v>26134505.890000001</v>
      </c>
      <c r="E258" s="343">
        <v>0</v>
      </c>
      <c r="F258" s="154"/>
      <c r="G258" s="154"/>
    </row>
    <row r="259" spans="2:7">
      <c r="B259" s="82" t="s">
        <v>193</v>
      </c>
      <c r="C259" s="83"/>
      <c r="D259" s="341">
        <v>-1141.7100000008941</v>
      </c>
      <c r="E259" s="343">
        <v>0</v>
      </c>
      <c r="F259" s="286"/>
      <c r="G259" s="154"/>
    </row>
    <row r="260" spans="2:7">
      <c r="B260" s="312"/>
      <c r="C260" s="312"/>
      <c r="D260" s="313"/>
      <c r="E260" s="314"/>
      <c r="F260" s="154"/>
      <c r="G260" s="154"/>
    </row>
    <row r="261" spans="2:7">
      <c r="B261" s="60"/>
      <c r="C261" s="60"/>
      <c r="D261" s="60"/>
      <c r="E261" s="291"/>
      <c r="F261" s="154"/>
      <c r="G261" s="156"/>
    </row>
    <row r="262" spans="2:7">
      <c r="B262" s="86" t="s">
        <v>458</v>
      </c>
      <c r="C262" s="84"/>
      <c r="D262" s="60"/>
      <c r="E262" s="290"/>
      <c r="F262" s="154"/>
      <c r="G262" s="156"/>
    </row>
    <row r="263" spans="2:7">
      <c r="B263" s="60" t="s">
        <v>65</v>
      </c>
      <c r="C263" s="60"/>
      <c r="D263" s="60"/>
      <c r="E263" s="291"/>
      <c r="F263" s="154"/>
      <c r="G263" s="156"/>
    </row>
    <row r="264" spans="2:7">
      <c r="B264" s="60"/>
      <c r="C264" s="60"/>
      <c r="D264" s="60"/>
      <c r="E264" s="291"/>
      <c r="F264" s="154"/>
      <c r="G264" s="156"/>
    </row>
    <row r="265" spans="2:7" ht="26.4">
      <c r="B265" s="496" t="s">
        <v>43</v>
      </c>
      <c r="C265" s="497"/>
      <c r="D265" s="85" t="s">
        <v>392</v>
      </c>
      <c r="E265" s="292" t="s">
        <v>391</v>
      </c>
      <c r="F265" s="154"/>
      <c r="G265" s="156"/>
    </row>
    <row r="266" spans="2:7">
      <c r="B266" s="161" t="s">
        <v>160</v>
      </c>
      <c r="C266" s="162"/>
      <c r="D266" s="274">
        <v>6357.52</v>
      </c>
      <c r="E266" s="442">
        <v>307.27</v>
      </c>
      <c r="F266" s="154"/>
      <c r="G266" s="156"/>
    </row>
    <row r="267" spans="2:7">
      <c r="B267" s="248" t="s">
        <v>67</v>
      </c>
      <c r="C267" s="249"/>
      <c r="D267" s="340">
        <v>6357.52</v>
      </c>
      <c r="E267" s="289">
        <v>307.27</v>
      </c>
      <c r="F267" s="154"/>
      <c r="G267" s="154"/>
    </row>
    <row r="268" spans="2:7">
      <c r="B268" s="187"/>
      <c r="C268" s="60"/>
      <c r="D268" s="60"/>
      <c r="E268" s="291"/>
      <c r="F268" s="154"/>
      <c r="G268" s="156"/>
    </row>
    <row r="269" spans="2:7">
      <c r="B269" s="60"/>
      <c r="C269" s="60"/>
      <c r="D269" s="60"/>
      <c r="E269" s="291"/>
      <c r="F269" s="154"/>
      <c r="G269" s="156"/>
    </row>
    <row r="270" spans="2:7">
      <c r="B270" s="86" t="s">
        <v>241</v>
      </c>
      <c r="C270" s="84"/>
      <c r="D270" s="60"/>
      <c r="E270" s="291"/>
      <c r="F270" s="154"/>
      <c r="G270" s="156"/>
    </row>
    <row r="271" spans="2:7">
      <c r="B271" s="60" t="s">
        <v>65</v>
      </c>
      <c r="C271" s="60"/>
      <c r="D271" s="60"/>
      <c r="E271" s="291"/>
      <c r="F271" s="154"/>
      <c r="G271" s="156"/>
    </row>
    <row r="272" spans="2:7">
      <c r="B272" s="60"/>
      <c r="C272" s="60"/>
      <c r="D272" s="60"/>
      <c r="E272" s="291"/>
      <c r="F272" s="154"/>
      <c r="G272" s="156"/>
    </row>
    <row r="273" spans="2:13">
      <c r="B273" s="496" t="s">
        <v>43</v>
      </c>
      <c r="C273" s="497"/>
      <c r="D273" s="85">
        <v>45747</v>
      </c>
      <c r="E273" s="85">
        <v>45382</v>
      </c>
      <c r="F273" s="154"/>
      <c r="G273" s="156"/>
    </row>
    <row r="274" spans="2:13">
      <c r="B274" s="161" t="s">
        <v>310</v>
      </c>
      <c r="C274" s="162"/>
      <c r="D274" s="274">
        <v>2619.3700000000003</v>
      </c>
      <c r="E274" s="294">
        <v>0</v>
      </c>
      <c r="F274" s="154"/>
      <c r="G274" s="156"/>
    </row>
    <row r="275" spans="2:13">
      <c r="B275" s="161" t="s">
        <v>244</v>
      </c>
      <c r="C275" s="162"/>
      <c r="D275" s="274">
        <v>275.16000000000003</v>
      </c>
      <c r="E275" s="294">
        <v>0</v>
      </c>
      <c r="F275" s="154"/>
      <c r="G275" s="156"/>
    </row>
    <row r="276" spans="2:13" s="401" customFormat="1">
      <c r="B276" s="402" t="s">
        <v>67</v>
      </c>
      <c r="C276" s="403"/>
      <c r="D276" s="404">
        <v>2894.53</v>
      </c>
      <c r="E276" s="405">
        <v>0</v>
      </c>
      <c r="F276" s="406"/>
      <c r="G276" s="406"/>
    </row>
    <row r="277" spans="2:13" ht="14.4">
      <c r="B277"/>
      <c r="C277" s="60"/>
      <c r="D277" s="60"/>
      <c r="E277" s="291"/>
      <c r="F277" s="154"/>
      <c r="G277" s="156"/>
    </row>
    <row r="278" spans="2:13">
      <c r="B278" s="86" t="s">
        <v>68</v>
      </c>
      <c r="C278" s="86"/>
      <c r="D278" s="60"/>
      <c r="E278" s="60"/>
      <c r="F278" s="65"/>
      <c r="G278" s="60"/>
      <c r="H278" s="60"/>
      <c r="I278" s="60"/>
    </row>
    <row r="279" spans="2:13" ht="45" customHeight="1">
      <c r="B279" s="499" t="s">
        <v>121</v>
      </c>
      <c r="C279" s="499"/>
      <c r="D279" s="499"/>
      <c r="E279" s="499"/>
      <c r="F279" s="499"/>
      <c r="G279" s="499"/>
      <c r="H279" s="499"/>
      <c r="I279" s="499"/>
      <c r="J279" s="499"/>
      <c r="K279" s="499"/>
      <c r="L279" s="499"/>
      <c r="M279" s="499"/>
    </row>
    <row r="280" spans="2:13" ht="17.399999999999999" customHeight="1">
      <c r="B280" s="396"/>
      <c r="C280" s="396"/>
      <c r="D280" s="396"/>
      <c r="E280" s="396"/>
      <c r="F280" s="396"/>
      <c r="G280" s="396"/>
      <c r="H280" s="396"/>
      <c r="I280" s="396"/>
      <c r="J280" s="396"/>
      <c r="K280" s="396"/>
      <c r="L280" s="396"/>
      <c r="M280" s="396"/>
    </row>
    <row r="281" spans="2:13">
      <c r="B281" s="86" t="s">
        <v>69</v>
      </c>
      <c r="C281" s="86"/>
      <c r="D281" s="60"/>
      <c r="E281" s="60"/>
      <c r="F281" s="65"/>
      <c r="G281" s="60"/>
      <c r="H281" s="60"/>
      <c r="I281" s="60"/>
    </row>
    <row r="282" spans="2:13" ht="16.2" customHeight="1">
      <c r="B282" s="498" t="s">
        <v>403</v>
      </c>
      <c r="C282" s="498"/>
      <c r="D282" s="498"/>
      <c r="E282" s="498"/>
      <c r="F282" s="498"/>
      <c r="G282" s="498"/>
      <c r="H282" s="498"/>
      <c r="I282" s="498"/>
    </row>
    <row r="283" spans="2:13">
      <c r="B283" s="60"/>
      <c r="C283" s="60"/>
      <c r="D283" s="60"/>
      <c r="E283" s="60"/>
      <c r="F283" s="65"/>
      <c r="G283" s="60"/>
      <c r="H283" s="60"/>
      <c r="I283" s="60"/>
    </row>
    <row r="284" spans="2:13">
      <c r="B284" s="86" t="s">
        <v>70</v>
      </c>
      <c r="C284" s="86"/>
      <c r="D284" s="60"/>
      <c r="E284" s="60"/>
      <c r="F284" s="65"/>
      <c r="G284" s="60"/>
      <c r="H284" s="60"/>
      <c r="I284" s="60"/>
    </row>
    <row r="285" spans="2:13" ht="15.6" customHeight="1">
      <c r="B285" s="498" t="s">
        <v>404</v>
      </c>
      <c r="C285" s="498"/>
      <c r="D285" s="498"/>
      <c r="E285" s="498"/>
      <c r="F285" s="498"/>
      <c r="G285" s="498"/>
      <c r="H285" s="498"/>
      <c r="I285" s="498"/>
    </row>
    <row r="286" spans="2:13">
      <c r="B286" s="75"/>
      <c r="C286" s="75"/>
      <c r="D286" s="75"/>
      <c r="E286" s="75"/>
      <c r="F286" s="75"/>
      <c r="G286" s="75"/>
      <c r="H286" s="75"/>
      <c r="I286" s="75"/>
    </row>
    <row r="287" spans="2:13">
      <c r="B287" s="86" t="s">
        <v>71</v>
      </c>
      <c r="C287" s="86"/>
      <c r="D287" s="60"/>
      <c r="E287" s="60"/>
      <c r="F287" s="60"/>
      <c r="G287" s="60"/>
      <c r="H287" s="60"/>
      <c r="I287" s="60"/>
    </row>
    <row r="288" spans="2:13" ht="22.2" customHeight="1">
      <c r="B288" s="498" t="s">
        <v>405</v>
      </c>
      <c r="C288" s="498"/>
      <c r="D288" s="498"/>
      <c r="E288" s="498"/>
      <c r="F288" s="498"/>
      <c r="G288" s="498"/>
      <c r="H288" s="498"/>
      <c r="I288" s="498"/>
      <c r="J288" s="498"/>
      <c r="K288" s="498"/>
      <c r="L288" s="498"/>
      <c r="M288" s="498"/>
    </row>
    <row r="289" spans="2:9">
      <c r="B289" s="60"/>
      <c r="C289" s="60"/>
      <c r="D289" s="60"/>
      <c r="E289" s="60"/>
      <c r="F289" s="60"/>
      <c r="G289" s="60"/>
      <c r="H289" s="60"/>
      <c r="I289" s="60"/>
    </row>
    <row r="290" spans="2:9">
      <c r="B290" s="48"/>
      <c r="C290" s="1"/>
      <c r="D290" s="1"/>
      <c r="E290" s="1"/>
      <c r="F290" s="1"/>
      <c r="G290" s="1"/>
      <c r="H290" s="1"/>
      <c r="I290" s="1"/>
    </row>
    <row r="291" spans="2:9">
      <c r="B291" s="60"/>
      <c r="C291" s="60"/>
      <c r="D291" s="60"/>
      <c r="E291" s="60"/>
      <c r="F291" s="60"/>
      <c r="G291" s="60"/>
      <c r="H291" s="60"/>
      <c r="I291" s="60"/>
    </row>
    <row r="292" spans="2:9">
      <c r="B292" s="60"/>
      <c r="C292" s="60"/>
      <c r="D292" s="60"/>
      <c r="E292" s="60"/>
      <c r="F292" s="60"/>
      <c r="G292" s="60"/>
      <c r="H292" s="60"/>
      <c r="I292" s="60"/>
    </row>
    <row r="293" spans="2:9">
      <c r="B293" s="62"/>
      <c r="C293" s="60"/>
      <c r="D293" s="62"/>
      <c r="E293" s="60"/>
      <c r="F293" s="63"/>
      <c r="G293" s="50"/>
      <c r="H293" s="59"/>
      <c r="I293" s="60"/>
    </row>
    <row r="294" spans="2:9">
      <c r="B294" s="64"/>
      <c r="C294" s="60"/>
      <c r="D294" s="64"/>
      <c r="E294" s="60"/>
      <c r="F294" s="65"/>
      <c r="G294" s="78"/>
      <c r="H294" s="64"/>
      <c r="I294" s="79"/>
    </row>
    <row r="295" spans="2:9">
      <c r="B295" s="60"/>
      <c r="C295" s="60"/>
      <c r="D295" s="60"/>
      <c r="E295" s="60"/>
      <c r="F295" s="60"/>
      <c r="G295" s="60"/>
      <c r="H295" s="60"/>
      <c r="I295" s="60"/>
    </row>
    <row r="296" spans="2:9">
      <c r="B296" s="62"/>
      <c r="C296" s="62" t="s">
        <v>166</v>
      </c>
      <c r="E296" s="59" t="s">
        <v>219</v>
      </c>
      <c r="F296" s="60"/>
      <c r="H296" s="59" t="s">
        <v>167</v>
      </c>
      <c r="I296" s="60"/>
    </row>
    <row r="297" spans="2:9">
      <c r="B297" s="64"/>
      <c r="C297" s="64" t="s">
        <v>122</v>
      </c>
      <c r="E297" s="76" t="s">
        <v>220</v>
      </c>
      <c r="F297" s="60"/>
      <c r="H297" s="64" t="s">
        <v>123</v>
      </c>
      <c r="I297" s="60"/>
    </row>
    <row r="298" spans="2:9">
      <c r="B298" s="60"/>
      <c r="C298" s="60"/>
      <c r="D298" s="60"/>
      <c r="E298" s="60"/>
      <c r="F298" s="60"/>
      <c r="G298" s="60"/>
      <c r="H298" s="60"/>
      <c r="I298" s="60"/>
    </row>
    <row r="299" spans="2:9">
      <c r="B299" s="60"/>
      <c r="C299" s="60"/>
      <c r="D299" s="60"/>
      <c r="E299" s="60"/>
      <c r="F299" s="60"/>
      <c r="G299" s="60"/>
      <c r="H299" s="60"/>
      <c r="I299" s="60"/>
    </row>
    <row r="300" spans="2:9">
      <c r="B300" s="60"/>
      <c r="C300" s="60"/>
      <c r="D300" s="60"/>
      <c r="E300" s="60"/>
      <c r="F300" s="60"/>
      <c r="G300" s="60"/>
      <c r="H300" s="60"/>
      <c r="I300" s="60"/>
    </row>
    <row r="301" spans="2:9">
      <c r="B301" s="60"/>
      <c r="C301" s="60"/>
      <c r="D301" s="60"/>
      <c r="E301" s="60"/>
      <c r="F301" s="60"/>
      <c r="G301" s="60"/>
      <c r="H301" s="60"/>
      <c r="I301" s="60"/>
    </row>
    <row r="302" spans="2:9">
      <c r="B302" s="60"/>
      <c r="C302" s="60"/>
      <c r="D302" s="60"/>
      <c r="E302" s="60"/>
      <c r="F302" s="60"/>
      <c r="G302" s="60"/>
      <c r="H302" s="60"/>
      <c r="I302" s="60"/>
    </row>
    <row r="303" spans="2:9">
      <c r="B303" s="60"/>
      <c r="C303" s="60"/>
      <c r="D303" s="60"/>
      <c r="E303" s="60"/>
      <c r="F303" s="60"/>
      <c r="G303" s="60"/>
      <c r="H303" s="60"/>
      <c r="I303" s="60"/>
    </row>
    <row r="304" spans="2:9">
      <c r="B304" s="60"/>
      <c r="C304" s="60"/>
      <c r="D304" s="60"/>
      <c r="E304" s="60"/>
      <c r="F304" s="60"/>
      <c r="G304" s="60"/>
      <c r="H304" s="60"/>
      <c r="I304" s="60"/>
    </row>
    <row r="305" spans="2:9">
      <c r="B305" s="60"/>
      <c r="C305" s="60"/>
      <c r="D305" s="60"/>
      <c r="E305" s="60"/>
      <c r="F305" s="60"/>
      <c r="G305" s="60"/>
      <c r="H305" s="60"/>
      <c r="I305" s="60"/>
    </row>
    <row r="306" spans="2:9">
      <c r="B306" s="60"/>
      <c r="C306" s="60"/>
      <c r="D306" s="264"/>
      <c r="G306" s="59"/>
      <c r="I306" s="60"/>
    </row>
    <row r="307" spans="2:9">
      <c r="B307" s="60"/>
      <c r="C307" s="59"/>
      <c r="D307" s="50"/>
      <c r="G307" s="76"/>
      <c r="H307" s="59"/>
      <c r="I307" s="60"/>
    </row>
    <row r="308" spans="2:9">
      <c r="B308" s="60"/>
      <c r="C308" s="76"/>
      <c r="G308" s="60"/>
      <c r="H308" s="76"/>
      <c r="I308" s="60"/>
    </row>
    <row r="309" spans="2:9">
      <c r="B309" s="60"/>
      <c r="C309" s="60"/>
      <c r="D309" s="60"/>
      <c r="E309" s="60"/>
      <c r="F309" s="60"/>
      <c r="G309" s="60"/>
      <c r="H309" s="60"/>
      <c r="I309" s="60"/>
    </row>
  </sheetData>
  <customSheetViews>
    <customSheetView guid="{7015FC6D-0680-4B00-AA0E-B83DA1D0B666}" scale="80" showPageBreaks="1" showGridLines="0" printArea="1" view="pageBreakPreview" topLeftCell="A79">
      <selection activeCell="H119" sqref="H119"/>
      <pageMargins left="0" right="0" top="0" bottom="0" header="0" footer="0"/>
      <pageSetup scale="67" orientation="portrait" r:id="rId1"/>
    </customSheetView>
    <customSheetView guid="{5FCC9217-B3E9-4B91-A943-5F21728EBEE9}" scale="80" showPageBreaks="1" showGridLines="0" printArea="1" view="pageBreakPreview" topLeftCell="A79">
      <selection activeCell="H119" sqref="H119"/>
      <pageMargins left="0" right="0" top="0" bottom="0" header="0" footer="0"/>
      <pageSetup scale="67" orientation="portrait" r:id="rId2"/>
    </customSheetView>
    <customSheetView guid="{F3648BCD-1CED-4BBB-AE63-37BDB925883F}" scale="80" showPageBreaks="1" showGridLines="0" printArea="1" view="pageBreakPreview">
      <selection activeCell="G307" sqref="G306:G307"/>
      <pageMargins left="0" right="0" top="0" bottom="0" header="0" footer="0"/>
      <pageSetup scale="67" orientation="portrait" r:id="rId3"/>
    </customSheetView>
  </customSheetViews>
  <mergeCells count="101">
    <mergeCell ref="B288:M288"/>
    <mergeCell ref="B39:G39"/>
    <mergeCell ref="H39:I39"/>
    <mergeCell ref="J39:K39"/>
    <mergeCell ref="B72:M72"/>
    <mergeCell ref="B75:M75"/>
    <mergeCell ref="B81:M81"/>
    <mergeCell ref="B85:M85"/>
    <mergeCell ref="B92:M92"/>
    <mergeCell ref="B89:M89"/>
    <mergeCell ref="B78:M78"/>
    <mergeCell ref="B84:M84"/>
    <mergeCell ref="B88:M88"/>
    <mergeCell ref="B107:C107"/>
    <mergeCell ref="B50:M50"/>
    <mergeCell ref="B52:M52"/>
    <mergeCell ref="B51:M51"/>
    <mergeCell ref="B62:M62"/>
    <mergeCell ref="B128:F128"/>
    <mergeCell ref="B96:C96"/>
    <mergeCell ref="B265:C265"/>
    <mergeCell ref="B250:C250"/>
    <mergeCell ref="B99:E102"/>
    <mergeCell ref="B138:B139"/>
    <mergeCell ref="D138:D139"/>
    <mergeCell ref="B273:C273"/>
    <mergeCell ref="B285:I285"/>
    <mergeCell ref="B282:I282"/>
    <mergeCell ref="B279:M279"/>
    <mergeCell ref="P138:P139"/>
    <mergeCell ref="E138:E139"/>
    <mergeCell ref="F138:F139"/>
    <mergeCell ref="G138:G139"/>
    <mergeCell ref="H138:H139"/>
    <mergeCell ref="I138:I139"/>
    <mergeCell ref="J138:J139"/>
    <mergeCell ref="C138:C139"/>
    <mergeCell ref="K138:K139"/>
    <mergeCell ref="L138:L139"/>
    <mergeCell ref="M138:M139"/>
    <mergeCell ref="B30:G30"/>
    <mergeCell ref="H30:I30"/>
    <mergeCell ref="J30:K30"/>
    <mergeCell ref="B28:G28"/>
    <mergeCell ref="H28:I28"/>
    <mergeCell ref="J28:K28"/>
    <mergeCell ref="H31:I31"/>
    <mergeCell ref="J31:K31"/>
    <mergeCell ref="O138:O139"/>
    <mergeCell ref="B97:C97"/>
    <mergeCell ref="B98:C98"/>
    <mergeCell ref="B63:M63"/>
    <mergeCell ref="B64:M64"/>
    <mergeCell ref="B70:M70"/>
    <mergeCell ref="B32:G32"/>
    <mergeCell ref="H32:I32"/>
    <mergeCell ref="J32:K32"/>
    <mergeCell ref="H33:I33"/>
    <mergeCell ref="H34:I34"/>
    <mergeCell ref="J34:K34"/>
    <mergeCell ref="B34:G34"/>
    <mergeCell ref="B29:G29"/>
    <mergeCell ref="H29:I29"/>
    <mergeCell ref="N138:N139"/>
    <mergeCell ref="B7:M7"/>
    <mergeCell ref="B27:G27"/>
    <mergeCell ref="H27:I27"/>
    <mergeCell ref="J27:K27"/>
    <mergeCell ref="B21:M21"/>
    <mergeCell ref="B24:M24"/>
    <mergeCell ref="B8:M8"/>
    <mergeCell ref="B16:M16"/>
    <mergeCell ref="B22:K22"/>
    <mergeCell ref="J26:K26"/>
    <mergeCell ref="H26:I26"/>
    <mergeCell ref="B26:G26"/>
    <mergeCell ref="B13:M13"/>
    <mergeCell ref="B31:G31"/>
    <mergeCell ref="J29:K29"/>
    <mergeCell ref="B60:M60"/>
    <mergeCell ref="B61:M61"/>
    <mergeCell ref="B57:M57"/>
    <mergeCell ref="B47:M47"/>
    <mergeCell ref="J33:K33"/>
    <mergeCell ref="B46:M46"/>
    <mergeCell ref="B41:K41"/>
    <mergeCell ref="H35:I35"/>
    <mergeCell ref="B37:G37"/>
    <mergeCell ref="J35:K35"/>
    <mergeCell ref="B36:G36"/>
    <mergeCell ref="H36:I36"/>
    <mergeCell ref="J36:K36"/>
    <mergeCell ref="B35:G35"/>
    <mergeCell ref="B42:M42"/>
    <mergeCell ref="B43:M43"/>
    <mergeCell ref="B38:G38"/>
    <mergeCell ref="H38:I38"/>
    <mergeCell ref="J38:K38"/>
    <mergeCell ref="B33:G33"/>
    <mergeCell ref="J37:K37"/>
    <mergeCell ref="H37:I37"/>
  </mergeCells>
  <hyperlinks>
    <hyperlink ref="M5" location="INDICE!A1" display="Índice" xr:uid="{28CFDE56-131D-4688-94CF-34527DCB6E3C}"/>
  </hyperlinks>
  <pageMargins left="0.7" right="0.7" top="0.75" bottom="0.75" header="0.3" footer="0.3"/>
  <pageSetup paperSize="9" scale="65" fitToHeight="0" orientation="portrait" r:id="rId4"/>
  <drawing r:id="rId5"/>
  <legacyDrawing r:id="rId6"/>
</worksheet>
</file>

<file path=_xmlsignatures/_rels/origin.sigs.rels><?xml version="1.0" encoding="UTF-8" standalone="yes"?>
<Relationships xmlns="http://schemas.openxmlformats.org/package/2006/relationships"><Relationship Id="rId8" Type="http://schemas.openxmlformats.org/package/2006/relationships/digital-signature/signature" Target="sig8.xml"/><Relationship Id="rId13" Type="http://schemas.openxmlformats.org/package/2006/relationships/digital-signature/signature" Target="sig13.xml"/><Relationship Id="rId3" Type="http://schemas.openxmlformats.org/package/2006/relationships/digital-signature/signature" Target="sig3.xml"/><Relationship Id="rId7" Type="http://schemas.openxmlformats.org/package/2006/relationships/digital-signature/signature" Target="sig7.xml"/><Relationship Id="rId12" Type="http://schemas.openxmlformats.org/package/2006/relationships/digital-signature/signature" Target="sig12.xml"/><Relationship Id="rId2" Type="http://schemas.openxmlformats.org/package/2006/relationships/digital-signature/signature" Target="sig2.xml"/><Relationship Id="rId1" Type="http://schemas.openxmlformats.org/package/2006/relationships/digital-signature/signature" Target="sig1.xml"/><Relationship Id="rId6" Type="http://schemas.openxmlformats.org/package/2006/relationships/digital-signature/signature" Target="sig6.xml"/><Relationship Id="rId11" Type="http://schemas.openxmlformats.org/package/2006/relationships/digital-signature/signature" Target="sig11.xml"/><Relationship Id="rId5" Type="http://schemas.openxmlformats.org/package/2006/relationships/digital-signature/signature" Target="sig5.xml"/><Relationship Id="rId15" Type="http://schemas.openxmlformats.org/package/2006/relationships/digital-signature/signature" Target="sig15.xml"/><Relationship Id="rId10" Type="http://schemas.openxmlformats.org/package/2006/relationships/digital-signature/signature" Target="sig10.xml"/><Relationship Id="rId4" Type="http://schemas.openxmlformats.org/package/2006/relationships/digital-signature/signature" Target="sig4.xml"/><Relationship Id="rId9" Type="http://schemas.openxmlformats.org/package/2006/relationships/digital-signature/signature" Target="sig9.xml"/><Relationship Id="rId14" Type="http://schemas.openxmlformats.org/package/2006/relationships/digital-signature/signature" Target="sig1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y+F6sRrp7CarO8v33jQYb3u2uUwhGOWufg8+7l4D3EsfQYRc52ormVEuWwQMvYflcVs2zvdU93kI
AgQ5aRhQhw==</DigestValue>
    </Reference>
    <Reference Type="http://www.w3.org/2000/09/xmldsig#Object" URI="#idOfficeObject">
      <DigestMethod Algorithm="http://www.w3.org/2001/04/xmlenc#sha512"/>
      <DigestValue>P6E5qvqb7obzp5BtQpVYwxqbFnmVDjHdZPonWe6q9F4YsD0tBkM2CHQ+is2AC6KlDXAZqL886qLr
/QHKYmSLog==</DigestValue>
    </Reference>
    <Reference Type="http://uri.etsi.org/01903#SignedProperties" URI="#idSignedProperties">
      <Transforms>
        <Transform Algorithm="http://www.w3.org/TR/2001/REC-xml-c14n-20010315"/>
      </Transforms>
      <DigestMethod Algorithm="http://www.w3.org/2001/04/xmlenc#sha512"/>
      <DigestValue>h1ShcPNcKQbSomh7xaYEcIfU0Qw64gOIvldSpuik8ZN1sRdNU/yUASywIhQieCcl5LDzFiKnYjcJ
X1aoXXg0Jw==</DigestValue>
    </Reference>
    <Reference Type="http://www.w3.org/2000/09/xmldsig#Object" URI="#idValidSigLnImg">
      <DigestMethod Algorithm="http://www.w3.org/2001/04/xmlenc#sha512"/>
      <DigestValue>QdPY7t/u2ImnpQUcBsmTu/jVpwMxVFTefvTESlyRzMzCLpibmL1PQRPzcnvoJ3peimEdciZVRZpD
YroCK8a+VA==</DigestValue>
    </Reference>
    <Reference Type="http://www.w3.org/2000/09/xmldsig#Object" URI="#idInvalidSigLnImg">
      <DigestMethod Algorithm="http://www.w3.org/2001/04/xmlenc#sha512"/>
      <DigestValue>aEZZj4jSvZ8yet6+Wm1jlbQv9KXXrjoLL7mEXuOZXr2f+5yKwX0uKOHlTp0oWSaAih7+z4QOkQBJ
XGLWoWIUlQ==</DigestValue>
    </Reference>
  </SignedInfo>
  <SignatureValue>vrfKeU45L48n/R6As9tDTmW3U/O7TD5Q73KAAbrN6nImPtDI7+6xuYfSwf7GMuIIUPcwOllaO1Ss
6UTJSO5UeqmQVF5AI8Z0IPUsTeoQ+ijJgSQnW1/s1aW18QcLv4S29qITsh9K1nXvxrO3hBEckeTy
HjlcJ1P1TlymUpDYfzUo+KtDIrW+xyIOYQM1BCFe7ioRL46/aWX73t9Yg1tfQbUEJfX5Bih/ns+T
eAlJM8x/3lJl2ivfC2+tZa4TqN3ZOUC3Rc9x9OFAYRA0ULnO2vyU1JeaJoY3bspUds9cXDUWKA/I
GDYjlJ8UaoIdDfOuUsFoMNSF5VWkedIb8mGdvA==</SignatureValue>
  <KeyInfo>
    <X509Data>
      <X509Certificate>MIIHqDCCBZCgAwIBAgIRAIsgovtyDCSiRwszR8457m4wDQYJKoZIhvcNAQENBQAwgYUxCzAJBgNVBAYTAlBZMQ0wCwYDVQQKEwRJQ1BQMTgwNgYDVQQLEy9QcmVzdGFkb3IgQ3VhbGlmaWNhZG8gZGUgU2VydmljaW9zIGRlIENvbmZpYW56YTEVMBMGA1UEAxMMQ09ERTEwMCBTLkEuMRYwFAYDVQQFEw1SVUM4MDA4MDYxMC03MB4XDTI1MDQwODE5MDcxNloXDTI3MDQwODE5MDcxNlowgb0xCzAJBgNVBAYTAlBZMTYwNAYDVQQKDC1DRVJUSUZJQ0FETyBDVUFMSUZJQ0FETyBERSBGSVJNQSBFTEVDVFLDk05JQ0ExCzAJBgNVBAsTAkYyMRUwEwYDVQQEEwxHT01FWiBUT1JSRVMxFzAVBgNVBCoTDkRBSElBTkEgQU5EUkVBMSUwIwYDVQQDExxEQUhJQU5BIEFORFJFQSAgR09NRVogVE9SUkVTMRIwEAYDVQQFEwlDSTM0MTUzMjYwggEiMA0GCSqGSIb3DQEBAQUAA4IBDwAwggEKAoIBAQDrPcsSDne2A6YHIE83YQfUrtm3yKsljuPSXd+nowDEkrwkhdu4JbB5krjo0dY4nsESaRgWGg56WnFxn8Z9z41dMLx6fORF3iIMlYOV7VYtbWuB86nqKSQfoZH/ykGNwJpKlEeJvhJgUqUxITS6S3G2zBzKrTvpHNYnjcliOMaQ8fcPSQD6GQqbkERdTrWEg3FcpHwLnpge73Vj1NLeM56OQ9hGvgUg3o9hxF37w9nVtaqEIuqavDju1E9GnhbcxPMfNVCu2MjokzVMVMTXGVbcYySlq97MORR4kSmcMCBKeuSHjhZWA5Eunyfq/81sVPqnhB1xnQJOMu6YhGPV+7mfAgMBAAGjggLXMIIC0zAMBgNVHRMBAf8EAjAAMB0GA1UdDgQWBBT97wzUZ56BH4HVc3/KBJhE1B6UNDAfBgNVHSMEGDAWgBS+NVRiaGDnJtMxwV+XseL2ZM4H9TAOBgNVHQ8BAf8EBAMCBeAwTgYDVR0RBEcwRYEWREFHT01FWkBDUEFGRVJSRVJF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Huso2b2RwY91a1sNKUIDeFOeLofqrs23pV5aKjGGY5UvsH+aoyfas+hB4vLFEhxrdR7FILYOQAZLcN7x8Q1fXjLK+eVySOi0Wbhd7xmknckztPp1UneGZc5szMPysOYTsIO7TUN1XvK6rl2AELTmv8MOkOP2cGbc96pPaL+pTHAuRR2TmyMSCQhE+22eLtrztBzqtpnKq4P/KMnwXppbulwGxx8WH6F7gPYwU/6tixj7c+QlrMqZR/B5odFKZQilrSbo1gVxVlnmvxmt3bW8sd/fdZm4j3ElCsWLTdCOdlZZRch8J0JxCD/6TgCZAiccai3J9sm1mcdGWLedoR6bCiGHcTYQDDJgItuSUnnQFZ/rqOnIvdQMcftF5W2aj0+qHHr053jx9sixIxifnV2zKWA2Htu1xfdfNwPmztnQLiVooIqI6cbLTeI8x6IrWDnDbsIUSaIQ8ydgMVysNcp+JP4obzoWB01u8jTbeJbGpR6eJaRxMbd5KXRPeCUGgw08H9PZmNfSBu7kIWBALQYY0bNVrkaGwljPPYhpB2HQM87wH8pZtzurKaduwwoJRypR0ZZWkE2dcNdL/byLrAMlH1WHILQxPEjoMzXbWVzPFTmZ40AKx2LNBB3zYHf2x4Xhis9Wk7ILwZc9QrDEAuTFzBvLq45zLviaQSuuWVTRNo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9kSu7pztX8A364uCffOp+1CwldPv++J+UUSYvL0w+vRkTO/S2YBG35OUIgB3X4zV0PlPLgt0vhdRVflaQGYnoA==</DigestValue>
      </Reference>
      <Reference URI="/docMetadata/LabelInfo.xml?ContentType=application/vnd.ms-office.classificationlabels+xml">
        <DigestMethod Algorithm="http://www.w3.org/2001/04/xmlenc#sha512"/>
        <DigestValue>zgkyY6HSQK1BZB2kWWxoNv5MipmhTNVieG8sdJPI+9ncNzAnZD8LMrOTVBRs6s+ybpp1DxvqRgYGdROJhmbtIA==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512"/>
        <DigestValue>usCTa/4Citpkiky0z2J7W2Z/bB/T4nCq2Di9h6tPEGmWYrokQuvHLe22NGqTjb/oEXrokbeoaJyppmFn5+qeFA==</DigestValue>
      </Reference>
      <Reference URI="/xl/calcChain.xml?ContentType=application/vnd.openxmlformats-officedocument.spreadsheetml.calcChain+xml">
        <DigestMethod Algorithm="http://www.w3.org/2001/04/xmlenc#sha512"/>
        <DigestValue>33zfnec2QKnKJ/PtxctS/8pLgbEmmjpEB6jl6xDEPLwpe6/lQz7VeHQz7IelK/Bcc1oNy+o3+2YQSOjfqkhDmQ==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/vD+TMAesbVivJYLl6c3cA/KKAHBFjP5NGsE+yVfoX1MvvC5vxij4GfI8OJ9cu12E0m8H85itLIae9+N/ydXPg==</DigestValue>
      </Reference>
      <Reference URI="/xl/drawings/drawing1.xml?ContentType=application/vnd.openxmlformats-officedocument.drawing+xml">
        <DigestMethod Algorithm="http://www.w3.org/2001/04/xmlenc#sha512"/>
        <DigestValue>s8fgwTh33sUNHpJnKH+gtDhCL/XxgS4d7AtFDxcpKunPUJ25vABxFDXdJf+KomJj6V+3PtnA6fWN47fCXWd8Uw==</DigestValue>
      </Reference>
      <Reference URI="/xl/drawings/drawing2.xml?ContentType=application/vnd.openxmlformats-officedocument.drawing+xml">
        <DigestMethod Algorithm="http://www.w3.org/2001/04/xmlenc#sha512"/>
        <DigestValue>FxbnMXqP8ATppQzKhcxxm+pORPeRxn4O0fUikPLA8Qs1ohkAeMfsiG8DPaUBc71GEf2uNCeL3UmKjVeyZAMUVA==</DigestValue>
      </Reference>
      <Reference URI="/xl/drawings/drawing3.xml?ContentType=application/vnd.openxmlformats-officedocument.drawing+xml">
        <DigestMethod Algorithm="http://www.w3.org/2001/04/xmlenc#sha512"/>
        <DigestValue>bLBfkruD5T9l4+VH/VcVQO78yjga7Uoo501der+pli+f2KwHb0lFrZycj6MHz/gA+8szhjr4L4YnmYJ1KmZa7Q==</DigestValue>
      </Reference>
      <Reference URI="/xl/drawings/drawing4.xml?ContentType=application/vnd.openxmlformats-officedocument.drawing+xml">
        <DigestMethod Algorithm="http://www.w3.org/2001/04/xmlenc#sha512"/>
        <DigestValue>1fhhX3JvoYhIDinAoOnYV3YVOfLzRYiI7VTouoR5rRtABENlGFnXSw4BXIqaynwWT1lBZ1/7c4xEJnKQTUxhMA==</DigestValue>
      </Reference>
      <Reference URI="/xl/drawings/drawing5.xml?ContentType=application/vnd.openxmlformats-officedocument.drawing+xml">
        <DigestMethod Algorithm="http://www.w3.org/2001/04/xmlenc#sha512"/>
        <DigestValue>pZtavBVracVmvtKG/x19y8aCqqGp1pB34f/lV/CpT9ws5pDcWuckM9M4MMEaOoY5963QamSLIEpsw9XebYbeEA==</DigestValue>
      </Reference>
      <Reference URI="/xl/drawings/drawing6.xml?ContentType=application/vnd.openxmlformats-officedocument.drawing+xml">
        <DigestMethod Algorithm="http://www.w3.org/2001/04/xmlenc#sha512"/>
        <DigestValue>88SBM5bzNK+LPMb7UZG05GRZ8Io3sSRpJw7TFXYf/w5tRd+oVZtultXhbGyQa5iZ7qi72gWs3zI0t9TgZpm9eQ==</DigestValue>
      </Reference>
      <Reference URI="/xl/drawings/drawing7.xml?ContentType=application/vnd.openxmlformats-officedocument.drawing+xml">
        <DigestMethod Algorithm="http://www.w3.org/2001/04/xmlenc#sha512"/>
        <DigestValue>qQWQx6gFE3KCWFy3HlSUMYo49ETAsflURudgWkXVA0CVfDUxCl/FXvW7zwjkTzU/yzd7PnSTQppZhw7ajydxNQ==</DigestValue>
      </Reference>
      <Reference URI="/xl/drawings/drawing8.xml?ContentType=application/vnd.openxmlformats-officedocument.drawing+xml">
        <DigestMethod Algorithm="http://www.w3.org/2001/04/xmlenc#sha512"/>
        <DigestValue>Tk5XCMyllastPidHWRYQhP7bRNxm2qK28gFpL20GxcviEwStH/kxe/Jy10nTWAbiBwOdDm/JPvHIRCmasN7DdQ==</DigestValue>
      </Reference>
      <Reference URI="/xl/drawings/vmlDrawing1.vml?ContentType=application/vnd.openxmlformats-officedocument.vmlDrawing">
        <DigestMethod Algorithm="http://www.w3.org/2001/04/xmlenc#sha512"/>
        <DigestValue>O8BTGYqnBbgGTcZaVukiyBDjY7vtsoCA/zzm16WKckWTmp8dIMYgaJQ5g+JE7qb7m6hyTNN7s9pnpZL1mh7uIw==</DigestValue>
      </Reference>
      <Reference URI="/xl/drawings/vmlDrawing2.vml?ContentType=application/vnd.openxmlformats-officedocument.vmlDrawing">
        <DigestMethod Algorithm="http://www.w3.org/2001/04/xmlenc#sha512"/>
        <DigestValue>s2xawkwPJnffhkiwoDReyjT5jE4a2gBu5CJggu8zrrGWqrld0rtHqSXBIrXguO0LZ9qRmcaRr/e02NBGIXb6Ug==</DigestValue>
      </Reference>
      <Reference URI="/xl/drawings/vmlDrawing3.vml?ContentType=application/vnd.openxmlformats-officedocument.vmlDrawing">
        <DigestMethod Algorithm="http://www.w3.org/2001/04/xmlenc#sha512"/>
        <DigestValue>5OmxOHz0lz222LF4vJ1CXG+k+GMNeNs06XPFvJugppuUKIQjBkewVudGW1JoYaTSgPe02Azbm9fBmsGrsGh2Ug==</DigestValue>
      </Reference>
      <Reference URI="/xl/drawings/vmlDrawing4.vml?ContentType=application/vnd.openxmlformats-officedocument.vmlDrawing">
        <DigestMethod Algorithm="http://www.w3.org/2001/04/xmlenc#sha512"/>
        <DigestValue>HMwR83FMm6OUK/Z0QmFefDnlu0ftlbRWrdZ5ZYL/4INKwqRkFxEjkXSbQYWo5cZxLIgftMIAsBiei0eJqsRaaw==</DigestValue>
      </Reference>
      <Reference URI="/xl/drawings/vmlDrawing5.vml?ContentType=application/vnd.openxmlformats-officedocument.vmlDrawing">
        <DigestMethod Algorithm="http://www.w3.org/2001/04/xmlenc#sha512"/>
        <DigestValue>HGHU9Xr2dagRdtXIH83WzwfIUpG6JmOo3E054rw+VZDAIbFoMQhiSM3TzwzaLIuydY6YbDGVJAJQYbZU3dp/Aw==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Imu4/+hDj7L3rJV6R8EBYCkAqlwgUP4AMtClZJMwBe+ixuADz1L9j7lB28G+gBzh0HRfQ/ioVOD5O4eAd2ENew==</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jR1CR2Tc5xH4dZlAfrVF7/YaiDCdwmxuxrS2p3kJT6e8V2FyjzzNIdpVTzc0Oq48gG5wD0wf0fRtm1Y79vEItQ==</DigestValue>
      </Reference>
      <Reference URI="/xl/externalLinks/externalLink1.xml?ContentType=application/vnd.openxmlformats-officedocument.spreadsheetml.externalLink+xml">
        <DigestMethod Algorithm="http://www.w3.org/2001/04/xmlenc#sha512"/>
        <DigestValue>vYAjbIsj76rsUcSfgM2k01Z+b8ohNK2eISsgLGecEYWwsUqY46+7r7Zyr/miWlXIT6MYouRc6hzcHm9QSDj7Xw==</DigestValue>
      </Reference>
      <Reference URI="/xl/externalLinks/externalLink2.xml?ContentType=application/vnd.openxmlformats-officedocument.spreadsheetml.externalLink+xml">
        <DigestMethod Algorithm="http://www.w3.org/2001/04/xmlenc#sha512"/>
        <DigestValue>zNxZLKxGKMJg7FXYPIc0o68vfmb9xB7RD1Lm0PfpPXT8vAjQp7+mqdN5Jvn/Fwp+uBKv+3jr+n6suFRBeTF4pA==</DigestValue>
      </Reference>
      <Reference URI="/xl/media/image1.png?ContentType=image/png">
        <DigestMethod Algorithm="http://www.w3.org/2001/04/xmlenc#sha512"/>
        <DigestValue>0J/YeztM+DOtHM/9GR7617vrmSUpHmoP6GpBmOpfi4NfaeoG1BgncCzzJ/kvxNT1uvACFGwxR/7aswD2kQHh+Q==</DigestValue>
      </Reference>
      <Reference URI="/xl/media/image2.emf?ContentType=image/x-emf">
        <DigestMethod Algorithm="http://www.w3.org/2001/04/xmlenc#sha512"/>
        <DigestValue>mR6fBfpwJU4tWnT880wYjlmU5ubb/LH6G2keYitLTH7gARytoVV4Wk/ln7IpQiG+olX1lZ+OiScMctD6hlRpmw==</DigestValue>
      </Reference>
      <Reference URI="/xl/media/image3.emf?ContentType=image/x-emf">
        <DigestMethod Algorithm="http://www.w3.org/2001/04/xmlenc#sha512"/>
        <DigestValue>SNWDj+uSCEQtqMD5XfnZc9vJvqA78XCWhebSm7AnhEARrTk4fHhmnFaEDavBCRNHLFDHMJbbMgao/XP+u2/SKg==</DigestValue>
      </Reference>
      <Reference URI="/xl/media/image4.emf?ContentType=image/x-emf">
        <DigestMethod Algorithm="http://www.w3.org/2001/04/xmlenc#sha512"/>
        <DigestValue>gkWBeAtZFE/+NEtKA95uWWs2qBBzsCUvXusKveJcgporAdgSPoJrtF+Kn0ntWlyIzPWafjQVeAFbcckk4g1Amg==</DigestValue>
      </Reference>
      <Reference URI="/xl/media/image5.emf?ContentType=image/x-emf">
        <DigestMethod Algorithm="http://www.w3.org/2001/04/xmlenc#sha512"/>
        <DigestValue>V061xXC5F0WMAyDB86bz9o609rxNHC9OZkQrmWQqX0L8S5cZi+5Z1COA5Ey2Gv5o3g08Io9KRK0lMtcXxLaNPw==</DigestValue>
      </Reference>
      <Reference URI="/xl/printerSettings/printerSettings1.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10.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2.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3.bin?ContentType=application/vnd.openxmlformats-officedocument.spreadsheetml.printerSettings">
        <DigestMethod Algorithm="http://www.w3.org/2001/04/xmlenc#sha512"/>
        <DigestValue>vr7zRE1PDRQZk0O+jP6xgzrtwXfHr1aOB5dp3LuLEBBPzvjl0CuRfabRqfQMuHXt8xJWrOju1atF+JpeTeCTAA==</DigestValue>
      </Reference>
      <Reference URI="/xl/printerSettings/printerSettings14.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5.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6.bin?ContentType=application/vnd.openxmlformats-officedocument.spreadsheetml.printerSettings">
        <DigestMethod Algorithm="http://www.w3.org/2001/04/xmlenc#sha512"/>
        <DigestValue>xOaoqvdY2+vsDDUbenH5ZyC0fPEn+/pk6YNXm0fWcr5DudKZunUGeUgS1F/3aaIwGTTaE8aTtFeRL6YoQRSPRQ==</DigestValue>
      </Reference>
      <Reference URI="/xl/printerSettings/printerSettings17.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8.bin?ContentType=application/vnd.openxmlformats-officedocument.spreadsheetml.printerSettings">
        <DigestMethod Algorithm="http://www.w3.org/2001/04/xmlenc#sha512"/>
        <DigestValue>i0UnTXlq4gNPeGJL0JJtMJMtsqFQIYHE9OwHWf7E0Ue+sDLuHcNWuSAAIntHyfTG6l1budm2piENd2QuvcZocA==</DigestValue>
      </Reference>
      <Reference URI="/xl/printerSettings/printerSettings19.bin?ContentType=application/vnd.openxmlformats-officedocument.spreadsheetml.printerSettings">
        <DigestMethod Algorithm="http://www.w3.org/2001/04/xmlenc#sha512"/>
        <DigestValue>e74gdx0vyejNdV5zVABWWrO2QdZyTJxk2wWuatU6JqtzxdtkIAfbaVDB6rF6F9dbM+GKJcnMFDDFdceMPs3GgQ==</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0.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2.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3.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24.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25.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6.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7.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8.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9.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30.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1.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2.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4.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5.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6.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7.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8.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9.bin?ContentType=application/vnd.openxmlformats-officedocument.spreadsheetml.printerSettings">
        <DigestMethod Algorithm="http://www.w3.org/2001/04/xmlenc#sha512"/>
        <DigestValue>xqgyM31j9yLEKRfv0Tcwq74LL0DUYF46B8AXWwG6JjMc+8D24P0K8YAVa+imHubDUIm+Ll81w0DxDnF7KTmj1Q==</DigestValue>
      </Reference>
      <Reference URI="/xl/sharedStrings.xml?ContentType=application/vnd.openxmlformats-officedocument.spreadsheetml.sharedStrings+xml">
        <DigestMethod Algorithm="http://www.w3.org/2001/04/xmlenc#sha512"/>
        <DigestValue>DwUsgfLpOlZ4s7fiJDNxyf5B64AG9yFboPV52e27zmMK16kUzhEz3DDeJWx7eP56iwAJr2hnbgc8952Vglb5Cw==</DigestValue>
      </Reference>
      <Reference URI="/xl/styles.xml?ContentType=application/vnd.openxmlformats-officedocument.spreadsheetml.styles+xml">
        <DigestMethod Algorithm="http://www.w3.org/2001/04/xmlenc#sha512"/>
        <DigestValue>c8pUc3zqbkAYOg2vVt5WTusY8llK6RZbOiXB20ouyvWh4UGBw/UKZaX9MhuwxEmDBHHkc5ztOjre076S8A9GMA==</DigestValue>
      </Reference>
      <Reference URI="/xl/theme/theme1.xml?ContentType=application/vnd.openxmlformats-officedocument.theme+xml">
        <DigestMethod Algorithm="http://www.w3.org/2001/04/xmlenc#sha512"/>
        <DigestValue>76eo5ECoom53GHPvzbWL8z6vGMM214UT/S4gHnzUTDN7wmv0Fl5Cveh+fFnsv9P62p0uMT0hNTVNf07CavwI4Q==</DigestValue>
      </Reference>
      <Reference URI="/xl/workbook.xml?ContentType=application/vnd.openxmlformats-officedocument.spreadsheetml.sheet.main+xml">
        <DigestMethod Algorithm="http://www.w3.org/2001/04/xmlenc#sha512"/>
        <DigestValue>XyORVbZH7CIxDfO0nSLuNBgHaA0qLXIQHxlx9JbiereGZqAOXtANGsOmG18Dx4iCsszUST89Sr5FuME7un130Q==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xoXcPe1fboSSW3jC7V712yNxnIoMxn9134kCupKFdevFmuq9uKnYmiRxaZi6UUAs4VOi9PbWzGqSaIMWcVrCog==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StBMMv6042zn8aYzYlBFD1tGgc1gXdokmqhNxNh4+iou6GrZzknr0r31qbmj9NDqJhxktvLVFvxd9VpMfJCRbQ==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pTK0TgV6No76Ed5ZWBIdc5NNoYOfFoT0egySNgk4zS8tEop4H5DvkEy97bV1yY+tI72jMCeYK6dtDurvwVM9FQ==</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ENNvxjy3c0/wiOfO8kIYUTyyoxFScsP+hEKUrY3r1ZYos1ClJ2lI5Y6mbW/l4G3oToj4z345cfOt9MuRiZvPYg==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512"/>
        <DigestValue>RxDfXPyXgyhdxeRfYzYUvVviV5+AKjCfcmd1U9rbDVlC3V6gKeBR0lz4BClfYwzdAhBnKice8+eV8RBGW9y4Og==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512"/>
        <DigestValue>FFgBfu+vGj09YgYXtJyZd0T1ApCPGyPvPfYvWUmEa9JpT5mdWx6JC/lwlmorBh3aZqxNoTzmApr8G+YmNl1mZw==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vWd0wNB3PyhXJ44ZWcdRTnYyNwGJPAdQrr6mIOEXpAjo8i4mm+WjBydanxdmobg+bMyKAgZ/ajtLNqh9LzAoIQ==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512"/>
        <DigestValue>UI/o+aVTeifnsE+Dn3QEzIDCsC22GhYBcWT4R79wa89OYjOxnV13fpB2Ht5O1D1GOYAOg11txEbN/dLvzqJMPg==</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KGO/Hj7qzwi+4GoF001ZtiaFrRAWRktHgCNN/VmHgSrseebvf4bIu5DfEfpM4uFe8crETo5prCAi7kPh5uBI4w==</DigestValue>
      </Reference>
      <Reference URI="/xl/worksheets/sheet1.xml?ContentType=application/vnd.openxmlformats-officedocument.spreadsheetml.worksheet+xml">
        <DigestMethod Algorithm="http://www.w3.org/2001/04/xmlenc#sha512"/>
        <DigestValue>9T7QhFgGzqsPbNVgwur6JSzN8ReoT69ZKrPb49bwfaNGqjoIfPIJGVquZWbHRijYGJzuw3Eg4sp1aMLKe0kQlg==</DigestValue>
      </Reference>
      <Reference URI="/xl/worksheets/sheet2.xml?ContentType=application/vnd.openxmlformats-officedocument.spreadsheetml.worksheet+xml">
        <DigestMethod Algorithm="http://www.w3.org/2001/04/xmlenc#sha512"/>
        <DigestValue>c81WMnInj6VugIpfVMbj3JYyoed1RzaKwRqGrvUb1/LBKT0OETmKTWAijtbExGYvpylpz2xygko7VTwoxpcKTg==</DigestValue>
      </Reference>
      <Reference URI="/xl/worksheets/sheet3.xml?ContentType=application/vnd.openxmlformats-officedocument.spreadsheetml.worksheet+xml">
        <DigestMethod Algorithm="http://www.w3.org/2001/04/xmlenc#sha512"/>
        <DigestValue>Aq/8VRAnbVx68qnOIL6Mkjg3PNLEKPoJL1RNZd7ORD2VwFy3KExbV+QWy2CL+eC9SXMS1Ip3lu+wn+7ZyC2Eew==</DigestValue>
      </Reference>
      <Reference URI="/xl/worksheets/sheet4.xml?ContentType=application/vnd.openxmlformats-officedocument.spreadsheetml.worksheet+xml">
        <DigestMethod Algorithm="http://www.w3.org/2001/04/xmlenc#sha512"/>
        <DigestValue>/uj8ajdW/9SMucPyqpB2xdzfT8luG9yxWru7c6C2NWl8QYRYqd6/JPHd5ECnd8gf2B5oVnT5sJcXnKLGlJ59/g==</DigestValue>
      </Reference>
      <Reference URI="/xl/worksheets/sheet5.xml?ContentType=application/vnd.openxmlformats-officedocument.spreadsheetml.worksheet+xml">
        <DigestMethod Algorithm="http://www.w3.org/2001/04/xmlenc#sha512"/>
        <DigestValue>mq/TOW105f2zLOs1VPfU2mTNlXrZuAkvfYNdVrP+08kQN3aNmOh5yHHu6WbthGQ8OEojBpdvpvCZbgyJ8hwlIw==</DigestValue>
      </Reference>
      <Reference URI="/xl/worksheets/sheet6.xml?ContentType=application/vnd.openxmlformats-officedocument.spreadsheetml.worksheet+xml">
        <DigestMethod Algorithm="http://www.w3.org/2001/04/xmlenc#sha512"/>
        <DigestValue>u5N65AfAGg3sZ2xFizYisSYw/Hw1lk9saYV591fiL60KV5VRNaxhBz0MdWJeNC2iGhlinDl2C2OlmfwjE/ImKg==</DigestValue>
      </Reference>
      <Reference URI="/xl/worksheets/sheet7.xml?ContentType=application/vnd.openxmlformats-officedocument.spreadsheetml.worksheet+xml">
        <DigestMethod Algorithm="http://www.w3.org/2001/04/xmlenc#sha512"/>
        <DigestValue>qI8C1UE6NkT7wa/C2eODSkMt6CPvMeuiFP1zblZ6gFMbFen96mTDBRpjN9KbcOZqYuf95pGqTl8XYP8UC5fMSg==</DigestValue>
      </Reference>
      <Reference URI="/xl/worksheets/sheet8.xml?ContentType=application/vnd.openxmlformats-officedocument.spreadsheetml.worksheet+xml">
        <DigestMethod Algorithm="http://www.w3.org/2001/04/xmlenc#sha512"/>
        <DigestValue>nYchScpjGWMg2TmnwRzH+7zbn7dEpkVYqrCH7MYr2ZVH7JONn2eeiP/kxroIhQ/1o598huTBCYjvXnulo6W9Eg==</DigestValue>
      </Reference>
      <Reference URI="/xl/worksheets/sheet9.xml?ContentType=application/vnd.openxmlformats-officedocument.spreadsheetml.worksheet+xml">
        <DigestMethod Algorithm="http://www.w3.org/2001/04/xmlenc#sha512"/>
        <DigestValue>8kxkWdYkEkWsTzAMVnVNl2tGQFs1ItxmGJvkhACyJ3ui9ExvTezO9fSncuFO67qKGQg5Ot/eZjCjI2nPF4MArg==</DigestValue>
      </Reference>
    </Manifest>
    <SignatureProperties>
      <SignatureProperty Id="idSignatureTime" Target="#idPackageSignature">
        <mdssi:SignatureTime xmlns:mdssi="http://schemas.openxmlformats.org/package/2006/digital-signature">
          <mdssi:Format>YYYY-MM-DDThh:mm:ssTZD</mdssi:Format>
          <mdssi:Value>2025-05-13T20:54:35Z</mdssi:Value>
        </mdssi:SignatureTime>
      </SignatureProperty>
    </SignatureProperties>
  </Object>
  <Object Id="idOfficeObject">
    <SignatureProperties>
      <SignatureProperty Id="idOfficeV1Details" Target="#idPackageSignature">
        <SignatureInfoV1 xmlns="http://schemas.microsoft.com/office/2006/digsig">
          <SetupID>{9CA8D8D9-505A-4CC3-B366-A75E2D107966}</SetupID>
          <SignatureText>Dahiana Gómez</SignatureText>
          <SignatureImage/>
          <SignatureComments/>
          <WindowsVersion>10.0</WindowsVersion>
          <OfficeVersion>16.0.18623/26</OfficeVersion>
          <ApplicationVersion>16.0.18623</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2025-05-13T20:54:35Z</xd:SigningTime>
          <xd:SigningCertificate>
            <xd:Cert>
              <xd:CertDigest>
                <DigestMethod Algorithm="http://www.w3.org/2001/04/xmlenc#sha512"/>
                <DigestValue>dMurUR+DdMcx/Ra9yt/IKFXxGt07cY+7oQ0yd5N6Js0pEe9W3bzOvSVcQ9b/lhgm9fIGivUoeXCsNZUB8VE9FQ==</DigestValue>
              </xd:CertDigest>
              <xd:IssuerSerial>
                <X509IssuerName>SERIALNUMBER=RUC80080610-7, CN=CODE100 S.A., OU=Prestador Cualificado de Servicios de Confianza, O=ICPP, C=PY</X509IssuerName>
                <X509SerialNumber>184932150585496974696853451113571675758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IBAACfAAAAAAAAAAAAAACcFgAAMwsAACBFTUYAAAEAkBsAAKo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QAzAC8ANQAvADIAMAAyADUAAAAHAAAABwAAAAUAAAAHAAAABQAAAAcAAAAHAAAABwAAAAcAAABLAAAAQAAAADAAAAAFAAAAIAAAAAEAAAABAAAAEAAAAAAAAAAAAAAAQwEAAKAAAAAAAAAAAAAAAEM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JwAAAAxAAAAOwAAALoAAABWAAAAAQAAAFVVj0FVVY9BMQAAADsAAAANAAAATAAAAAAAAAAAAAAAAAAAAP//////////aAAAAEQAYQBoAGkAYQBuAGEAIABHAPMAbQBlAHoAY28OAAAACgAAAAsAAAAFAAAACgAAAAsAAAAKAAAABQAAAA4AAAAMAAAAEQAAAAoAAAAJAAAASwAAAEAAAAAwAAAABQAAACAAAAABAAAAAQAAABAAAAAAAAAAAAAAAEMBAACgAAAAAAAAAAAAAABDAQAAoAAAACUAAAAMAAAAAgAAACcAAAAYAAAABQAAAAAAAAD///8AAAAAACUAAAAMAAAABQAAAEwAAABkAAAAAAAAAGEAAABCAQAAmwAAAAAAAABhAAAAQwEAADsAAAAhAPAAAAAAAAAAAAAAAIA/AAAAAAAAAAAAAIA/AAAAAAAAAAAAAAAAAAAAAAAAAAAAAAAAAAAAAAAAAAAlAAAADAAAAAAAAIAoAAAADAAAAAUAAAAnAAAAGAAAAAUAAAAAAAAA////AAAAAAAlAAAADAAAAAUAAABMAAAAZAAAAA4AAABhAAAANAEAAHEAAAAOAAAAYQAAACcBAAARAAAAIQDwAAAAAAAAAAAAAACAPwAAAAAAAAAAAACAPwAAAAAAAAAAAAAAAAAAAAAAAAAAAAAAAAAAAAAAAAAAJQAAAAwAAAAAAACAKAAAAAwAAAAFAAAAJQAAAAwAAAABAAAAGAAAAAwAAAAAAAAAEgAAAAwAAAABAAAAHgAAABgAAAAOAAAAYQAAADUBAAByAAAAJQAAAAwAAAABAAAAVAAAAJwAAAAPAAAAYQAAAGoAAABxAAAAAQAAAFVVj0FVVY9BDwAAAGEAAAANAAAATAAAAAAAAAAAAAAAAAAAAP//////////aAAAAEQAYQBoAGkAYQBuAGEAIABHAG8AbQBlAHoAY28JAAAABwAAAAcAAAADAAAABwAAAAcAAAAHAAAABAAAAAkAAAAIAAAACwAAAAcAAAAGAAAASwAAAEAAAAAwAAAABQAAACAAAAABAAAAAQAAABAAAAAAAAAAAAAAAEMBAACgAAAAAAAAAAAAAABDAQAAoAAAACUAAAAMAAAAAgAAACcAAAAYAAAABQAAAAAAAAD///8AAAAAACUAAAAMAAAABQAAAEwAAABkAAAADgAAAHYAAAA0AQAAhgAAAA4AAAB2AAAAJwEAABEAAAAhAPAAAAAAAAAAAAAAAIA/AAAAAAAAAAAAAIA/AAAAAAAAAAAAAAAAAAAAAAAAAAAAAAAAAAAAAAAAAAAlAAAADAAAAAAAAIAoAAAADAAAAAUAAAAlAAAADAAAAAEAAAAYAAAADAAAAAAAAAASAAAADAAAAAEAAAAeAAAAGAAAAA4AAAB2AAAANQEAAIcAAAAlAAAADAAAAAEAAABUAAAAhAAAAA8AAAB2AAAATAAAAIYAAAABAAAAVVWPQVVVj0EPAAAAdgAAAAkAAABMAAAAAAAAAAAAAAAAAAAA//////////9gAAAAQwBvAG4AdABhAGQAbwByAGEAZSUIAAAACAAAAAcAAAAEAAAABwAAAAgAAAAIAAAABQAAAAcAAABLAAAAQAAAADAAAAAFAAAAIAAAAAEAAAABAAAAEAAAAAAAAAAAAAAAQwEAAKAAAAAAAAAAAAAAAEMBAACgAAAAJQAAAAwAAAACAAAAJwAAABgAAAAFAAAAAAAAAP///wAAAAAAJQAAAAwAAAAFAAAATAAAAGQAAAAOAAAAiwAAADQBAACbAAAADgAAAIsAAAAnAQAAEQAAACEA8AAAAAAAAAAAAAAAgD8AAAAAAAAAAAAAgD8AAAAAAAAAAAAAAAAAAAAAAAAAAAAAAAAAAAAAAAAAACUAAAAMAAAAAAAAgCgAAAAMAAAABQAAACUAAAAMAAAAAQAAABgAAAAMAAAAAAAAABIAAAAMAAAAAQAAABYAAAAMAAAAAAAAAFQAAABEAQAADwAAAIsAAAAzAQAAmwAAAAEAAABVVY9BVVWPQQ8AAACLAAAAKQAAAEwAAAAEAAAADgAAAIsAAAA1AQAAnAAAAKAAAABGAGkAcgBtAGEAZABvACAAcABvAHIAOgAgAEQAQQBIAEkAQQBOAEEAIABBAE4ARABSAEUAQQAgACAARwBPAE0ARQBaACAAVABPAFIAUgBFAFMAY28GAAAAAwAAAAUAAAALAAAABwAAAAgAAAAIAAAABAAAAAgAAAAIAAAABQAAAAMAAAAEAAAACQAAAAgAAAAJAAAAAwAAAAgAAAAKAAAACAAAAAQAAAAIAAAACgAAAAkAAAAIAAAABwAAAAgAAAAEAAAABAAAAAkAAAAKAAAADAAAAAcAAAAHAAAABAAAAAcAAAAKAAAACAAAAAgAAAAHAAAABwAAABYAAAAMAAAAAAAAACUAAAAMAAAAAgAAAA4AAAAUAAAAAAAAABAAAAAUAAAA</Object>
  <Object Id="idInvalidSigLnImg">AQAAAGwAAAAAAAAAAAAAAEIBAACfAAAAAAAAAAAAAACcFgAAMwsAACBFTUYAAAEAECIAALE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DAQAAoAAAAAAAAAAAAAAAQw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nAAAADEAAAA7AAAAugAAAFYAAAABAAAAVVWPQVVVj0ExAAAAOwAAAA0AAABMAAAAAAAAAAAAAAAAAAAA//////////9oAAAARABhAGgAaQBhAG4AYQAgAEcA8wBtAGUAegAAAA4AAAAKAAAACwAAAAUAAAAKAAAACwAAAAoAAAAFAAAADgAAAAwAAAARAAAACgAAAAkAAABLAAAAQAAAADAAAAAFAAAAIAAAAAEAAAABAAAAEAAAAAAAAAAAAAAAQwEAAKAAAAAAAAAAAAAAAEMBAACgAAAAJQAAAAwAAAACAAAAJwAAABgAAAAFAAAAAAAAAP///wAAAAAAJQAAAAwAAAAFAAAATAAAAGQAAAAAAAAAYQAAAEIBAACbAAAAAAAAAGEAAABDAQAAOwAAACEA8AAAAAAAAAAAAAAAgD8AAAAAAAAAAAAAgD8AAAAAAAAAAAAAAAAAAAAAAAAAAAAAAAAAAAAAAAAAACUAAAAMAAAAAAAAgCgAAAAMAAAABQAAACcAAAAYAAAABQAAAAAAAAD///8AAAAAACUAAAAMAAAABQAAAEwAAABkAAAADgAAAGEAAAA0AQAAcQAAAA4AAABhAAAAJwEAABEAAAAhAPAAAAAAAAAAAAAAAIA/AAAAAAAAAAAAAIA/AAAAAAAAAAAAAAAAAAAAAAAAAAAAAAAAAAAAAAAAAAAlAAAADAAAAAAAAIAoAAAADAAAAAUAAAAlAAAADAAAAAEAAAAYAAAADAAAAAAAAAASAAAADAAAAAEAAAAeAAAAGAAAAA4AAABhAAAANQEAAHIAAAAlAAAADAAAAAEAAABUAAAAnAAAAA8AAABhAAAAagAAAHEAAAABAAAAVVWPQVVVj0EPAAAAYQAAAA0AAABMAAAAAAAAAAAAAAAAAAAA//////////9oAAAARABhAGgAaQBhAG4AYQAgAEcAbwBtAGUAegAAAAkAAAAHAAAABwAAAAMAAAAHAAAABwAAAAcAAAAEAAAACQAAAAgAAAALAAAABwAAAAYAAABLAAAAQAAAADAAAAAFAAAAIAAAAAEAAAABAAAAEAAAAAAAAAAAAAAAQwEAAKAAAAAAAAAAAAAAAEMBAACgAAAAJQAAAAwAAAACAAAAJwAAABgAAAAFAAAAAAAAAP///wAAAAAAJQAAAAwAAAAFAAAATAAAAGQAAAAOAAAAdgAAADQBAACGAAAADgAAAHYAAAAnAQAAEQAAACEA8AAAAAAAAAAAAAAAgD8AAAAAAAAAAAAAgD8AAAAAAAAAAAAAAAAAAAAAAAAAAAAAAAAAAAAAAAAAACUAAAAMAAAAAAAAgCgAAAAMAAAABQAAACUAAAAMAAAAAQAAABgAAAAMAAAAAAAAABIAAAAMAAAAAQAAAB4AAAAYAAAADgAAAHYAAAA1AQAAhwAAACUAAAAMAAAAAQAAAFQAAACEAAAADwAAAHYAAABMAAAAhgAAAAEAAABVVY9BVVWPQQ8AAAB2AAAACQAAAEwAAAAAAAAAAAAAAAAAAAD//////////2AAAABDAG8AbgB0AGEAZABvAHIAYQAAAAgAAAAIAAAABwAAAAQAAAAHAAAACAAAAAgAAAAFAAAABwAAAEsAAABAAAAAMAAAAAUAAAAgAAAAAQAAAAEAAAAQAAAAAAAAAAAAAABDAQAAoAAAAAAAAAAAAAAAQwEAAKAAAAAlAAAADAAAAAIAAAAnAAAAGAAAAAUAAAAAAAAA////AAAAAAAlAAAADAAAAAUAAABMAAAAZAAAAA4AAACLAAAANAEAAJsAAAAOAAAAiwAAACcBAAARAAAAIQDwAAAAAAAAAAAAAACAPwAAAAAAAAAAAACAPwAAAAAAAAAAAAAAAAAAAAAAAAAAAAAAAAAAAAAAAAAAJQAAAAwAAAAAAACAKAAAAAwAAAAFAAAAJQAAAAwAAAABAAAAGAAAAAwAAAAAAAAAEgAAAAwAAAABAAAAFgAAAAwAAAAAAAAAVAAAAEQBAAAPAAAAiwAAADMBAACbAAAAAQAAAFVVj0FVVY9BDwAAAIsAAAApAAAATAAAAAQAAAAOAAAAiwAAADUBAACcAAAAoAAAAEYAaQByAG0AYQBkAG8AIABwAG8AcgA6ACAARABBAEgASQBBAE4AQQAgAEEATgBEAFIARQBBACAAIABHAE8ATQBFAFoAIABUAE8AUgBSAEUAUwB4AAYAAAADAAAABQAAAAsAAAAHAAAACAAAAAgAAAAEAAAACAAAAAgAAAAFAAAAAwAAAAQAAAAJAAAACAAAAAkAAAADAAAACAAAAAoAAAAIAAAABAAAAAgAAAAKAAAACQAAAAgAAAAHAAAACAAAAAQAAAAEAAAACQAAAAoAAAAMAAAABwAAAAcAAAAEAAAABwAAAAoAAAAIAAAACAAAAAcAAAAHAAAAFgAAAAwAAAAAAAAAJQAAAAwAAAACAAAADgAAABQAAAAAAAAAEAAAABQAAAA=</Object>
</Signature>
</file>

<file path=_xmlsignatures/sig10.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FE2MeMZQdrWb8wFxMV5b1e+x9nEpcpoN3o+UpFNHMmA=</DigestValue>
    </Reference>
    <Reference Type="http://www.w3.org/2000/09/xmldsig#Object" URI="#idOfficeObject">
      <DigestMethod Algorithm="http://www.w3.org/2001/04/xmlenc#sha256"/>
      <DigestValue>LrPjNrokmgmQeffgXR66yFDMtN3dUuaS9M50hwCz/kE=</DigestValue>
    </Reference>
    <Reference Type="http://uri.etsi.org/01903#SignedProperties" URI="#idSignedProperties">
      <Transforms>
        <Transform Algorithm="http://www.w3.org/TR/2001/REC-xml-c14n-20010315"/>
      </Transforms>
      <DigestMethod Algorithm="http://www.w3.org/2001/04/xmlenc#sha256"/>
      <DigestValue>BFocFI7/f2JTlwULd29W+siuadTkzziw/NaICfW+q7U=</DigestValue>
    </Reference>
    <Reference Type="http://www.w3.org/2000/09/xmldsig#Object" URI="#idValidSigLnImg">
      <DigestMethod Algorithm="http://www.w3.org/2001/04/xmlenc#sha256"/>
      <DigestValue>sIksTD5nibaOk19pYwnoB/N6NLC1CtjbWbx18gMvGHA=</DigestValue>
    </Reference>
    <Reference Type="http://www.w3.org/2000/09/xmldsig#Object" URI="#idInvalidSigLnImg">
      <DigestMethod Algorithm="http://www.w3.org/2001/04/xmlenc#sha256"/>
      <DigestValue>NIx3lnVWu16raTLN2dffNZ7Hb5xazdM/C9hyhNYUkuM=</DigestValue>
    </Reference>
  </SignedInfo>
  <SignatureValue>ovOxKPSqVuJMyantIaNm5hT2VEC/rwRQf7yjT0Yc6kJM5MZ0KYqIrTluU2+nCiodVyI3qT4t8tWf
coHsTJ9VM5fl2r4d1MDwsjT7pzy52N00/ZPiVmLF8w/yEDrMu7CS1VDDXmHuSLMF6XvEJYzusjua
rGPj1Jb48KBwBUMDcctLM2nvA4knj/TZuBHyafj/8Wa19Ey1ty1HY5nES01EAc2b8SeBEjS8HGey
BZEmwG6zTfscsFC33OFgVchJAlwt5wvsXlqZBHPl7EKybQdF06IxB7oy/kWw74VwS7/ufqr5Ra96
kGlqUBXL6zoibeLraDlwqxZbEB3mvrJVAYDDgQ==</SignatureValue>
  <KeyInfo>
    <X509Data>
      <X509Certificate>MIIKrzCCCJegAwIBAgIIKZstGKtzpxMwDQYJKoZIhvcNAQELBQAwgYcxFjAUBgNVBAMMDUNPTkZJUk1BIFMuQS4xFzAVBgNVBAUTDlJVQyA4MDExMzgyMy0wMTgwNgYDVQQLDC9QcmVzdGFkb3IgQ3VhbGlmaWNhZG8gZGUgU2VydmljaW9zIGRlIENvbmZpYW56YTENMAsGA1UECgwESUNQUDELMAkGA1UEBhMCUFkwHhcNMjUwNDMwMTUyMjAwWhcNMjcwNDMwMTUyMjAwWjCBwjELMAkGA1UEBhMCUFkxNTAzBgNVBAoMLENFUlRJRklDQURPIENVQUxJRklDQURPIERFIEZJUk1BIEVMRUNUUk9OSUNBMQswCQYDVQQLDAJGMzEXMBUGA1UEBAwOR0FVVE8gTUFSSU9UVEkxGDAWBgNVBCoMD1JPRE9MRk8gSUdOQUNJTzETMBEGA1UEBRMKQ0kgMzUwODg4MzEnMCUGA1UEAwweUk9ET0xGTyBJR05BQ0lPIEdBVVRPIE1BUklPVFRJMIIBIjANBgkqhkiG9w0BAQEFAAOCAQ8AMIIBCgKCAQEA4qox2Vcm1SmO9VlrimtylnWX4KlkUUmaNgKzOsL40K1BfO4JORvF0hSUqaIJdwyRnZPyYKVwrj9vp6/AuFYG+LkiX32CDCZWc3gHFf3kfQGizCh98OVUhMxwWNJm0UzKo3KlOSV8hAVxEVFKJTt3Vkbpn8zZvoDvPcFHsDX7AZOS8sFb6HYzAyRnZfc1VJvgqZ2VyMrZsF7uI4XpOkiEgUocq7FjjjOdY5gUbru1BZYs6CGIcijJgCg6TZm4laRtP0XMLmq7UN/3+y8qe71pb85rDTOYnnNv482mAfVURznQ131ik0nLfSysK0vPzCuvPCqQMHVhMr48/PpOakiXPwIDAQABo4IF4DCCBdwwDAYDVR0TAQH/BAIwADAfBgNVHSMEGDAWgBQ4+rOXixqGZtjAyIef9GANeLY4SjCBvwYIKwYBBQUHAQEEgbIwga8wPQYIKwYBBQUHMAKGMWh0dHBzOi8vd3d3LmNvbmZpcm1hLmNvbS5weS9yZXBvc2l0b3Jpby1jb25maXJtYS8wNgYIKwYBBQUHMAGGKmh0dHA6Ly9vY3NwMS51YW5hdGFjYS5jb20vcHVibGljL3BraS9vY3NwLzA2BggrBgEFBQcwAYYqaHR0cDovL29jc3AyLnVhbmF0YWNhLmNvbS9wdWJsaWMvcGtpL29jc3AvMHAGA1UdEQRpMGeBGEdBVVRPTUFSSU9UVElSQEdNQUlMLkNPTaRLMEkxMzAxBgNVBA0MKkZJUk1BIEVMRUNUUk9OSUNBIENVQUxJRklDQURBIENFTlRSQUxJWkFEQTESMBAGA1UECgwJTk8gQVBMSUNBMIIDnAYDVR0gBIIDkzCCA48wggOLBgsrBgEEAYPIJAIBAjCCA3owfAYIKwYBBQUHAgEWcGh0dHBzOi8vd3d3LmNvbmZpcm1hLmNvbS5weS93cC1jb250ZW50L3VwbG9hZHMvMjAyMy8wMS9EZWNsYXJhY2lvbl9kZV9wcmFjdGljYXNfZGVfY2VydGlmaWNhY2lvbl9Db25maXJtYV9TQS5wZGYwggFoBggrBgEFBQcCAjCCAVoeggFWAEMAZQByAHQAaQBmAGkAYwBhAGQAbwAgAGMAdQBhAGwAaQBmAGkAYwBhAGQAbwAgAGQAZQAgAGYAaQByAG0AYQAgAGUAbABlAGMAdAByAPMAbgBpAGMAYQAgAHQAaQBwAG8AIABGADMAIAAoAGMAbABhAHYAZQBzACAAZQBuACAAZABpAHMAcABvAHMAaQB0AGkAdgBvACAAYwB1AGEAbABpAGYAaQBjAGEAZABvACAAYwBlAG4AdAByAGEAbABpAHoAYQBkAG8AKQAsACAAcwB1AGoAZQB0AGEAIABhACAAbABhAHMAIABjAG8AbgBkAGkAYwBpAG8AbgBlAHMAIABkAGUAIAB1AHMAbwAgAGUAeABwAHUAZQBzAHQAYQBzACAAZQBuACAAbABhACAARABQAEMAIABkAGUAIABDAE8ATgBGAEkAUgBNAEEAIABTAC4AQQAuMIIBjAYIKwYBBQUHAgIwggF+HoIBegBRAHUAYQBsAGkAZgBpAGUAZAAgAEMAZQByAHQAaQBmAGkAYwBhAHQAZQAgAGYAbwByACAARQBsAGUAYwB0AHIAbwBuAGkAYwAgAFMAaQBnAG4AYQB0AHUAcgBlACAAVAB5AHAAZQAgAEYAMwAgACgAawBlAHkAcwAgAGkAbgAgAGMAZQBuAHQAcgBhAGwAaQB6AGUAZAAgAHEAdQBhAGwAaQBmAGkAZQBkACAAZABlAHYAaQBjAGUAKQAsACAAcwB1AGIAagBlAGMAdAAgAHQAbwAgAHQAaABlACAAYwBvAG4AZABpAHQAaQBvAG4AcwAgAG8AZgAgAHUAcwBlACAAcwBlAHQAIABmAG8AcgB0AGgAIABpAG4AIABDAE8ATgBGAEkAUgBNAEEAIABTAC4AQQAuACcAcwAgAEMAZQByAHQAaQBmAGkAYwBhAHQAaQBvAG4AIABQAHIAYQBjAHQAaQBjAGUAIABTAHQAYQB0AGUAbQBlAG4AdDAdBgNVHSUEFjAUBggrBgEFBQcDAgYIKwYBBQUHAwQwgYgGA1UdHwSBgDB+MD2gO6A5hjdodHRwOi8vY3JsMS5jb25maXJtYS5jb20ucHkvcHVibGljL3BraS9jcmwvY29uZmlybWEuY3JsMD2gO6A5hjdodHRwOi8vY3JsMi5jb25maXJtYS5jb20ucHkvcHVibGljL3BraS9jcmwvY29uZmlybWEuY3JsMB0GA1UdDgQWBBTG0mAvbpe1nxzWD+u0wQTZr2NqezAOBgNVHQ8BAf8EBAMCBeAwDQYJKoZIhvcNAQELBQADggIBAGAqsp9KxakZSZgKvgGv8IKQxiNcbHIXYAfPB/QofhrEs+IujRWQKc5+F6nWyfopdgO5lwoTRuB+iRteoroOjqdoBN6tmhrzUzjUndVkV7R7wzPk7vkSjCt+8cMfeCVoBfuSL0CFoOItDqzk52yUpnRMxuhjTry6GH4xoQlBqMq6qzH5O+vQ8FMLGAiZDRuHOMUjk/8fUKCe6XzDV2BDvlJYkjSmNbYQUxLhCdiddjNDMFNKvD/EOkGVoe2iPegUYtgFHOJfC436cDYCKWAmLAYIc1M9CMsedcqSppVvdCaldg90jZaZ+SPjDiKLfyC8Mln9epOBsbDqfR/NIMs0ma1D4C5VcCL+Sk1dQRXq7CiY3Jxwf+o+VfmJHCsJjcN8Kz17XrKv/l2cYOuzgqimu9WGKoR8d+3jvgYE3I1yCfkaFi1ZmEGoIUhpDnTkYTed63QTx7YdATU5ebLYGv0aOniyVSd1Sov6ZUnAUClCGbtXeaNDyjlHIL5K5vCQcZjQ8wG1mGPiP+VtTh5AioG5k4PkK0qNQGa33Sh0Ej8OsGpcWh3q2/woUtw6iHtg08Dmqd0x9ncEV/YcSm1X0ZkgEvOl60EyGxWt7qErOIhoxDUc9LiZ/5Xnj+l3WuUweI5pokKyLeKM1zRRIWfSUQD3k+gjoS0K8HYwkDi3wIvzYVR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2025-05-13T21:37:19Z</mdssi:Value>
        </mdssi:SignatureTime>
      </SignatureProperty>
    </SignatureProperties>
  </Object>
  <Object Id="idOfficeObject">
    <SignatureProperties>
      <SignatureProperty Id="idOfficeV1Details" Target="#idPackageSignature">
        <SignatureInfoV1 xmlns="http://schemas.microsoft.com/office/2006/digsig">
          <SetupID>{BB39486B-19E5-436D-8C79-9604CE4B9AF4}</SetupID>
          <SignatureText>Rodolfo Gauto</SignatureText>
          <SignatureImage/>
          <SignatureComments/>
          <WindowsVersion>10.0</WindowsVersion>
          <OfficeVersion>16.0.18730/26</OfficeVersion>
          <ApplicationVersion>16.0.18730</ApplicationVersion>
          <Monitors>2</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2025-05-13T21:37:19Z</xd:SigningTime>
          <xd:SigningCertificate>
            <xd:Cert>
              <xd:CertDigest>
                <DigestMethod Algorithm="http://www.w3.org/2001/04/xmlenc#sha256"/>
                <DigestValue>WfscYALnhvg2pBPqkXRM09ecBSYUcWCJWQ3KvWp2wzE=</DigestValue>
              </xd:CertDigest>
              <xd:IssuerSerial>
                <X509IssuerName>C=PY, O=ICPP, OU=Prestador Cualificado de Servicios de Confianza, SERIALNUMBER=RUC 80113823-0, CN=CONFIRMA S.A.</X509IssuerName>
                <X509SerialNumber>2998039560924145427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uzCCBaOgAwIBAgIQR0iwnd34CQJkdMw24JuyvzANBgkqhkiG9w0BAQsFADBvMQswCQYDVQQGEwJQWTErMCkGA1UECgwiTWluaXN0ZXJpbyBkZSBJbmR1c3RyaWEgeSBDb21lcmNpbzEzMDEGA1UEAwwqQXV0b3JpZGFkIENlcnRpZmljYWRvcmEgUmHDrXogZGVsIFBhcmFndWF5MB4XDTIzMDUyOTE2MDA1M1oXDTMyMDUyOTE2MDA1M1owgYcxFjAUBgNVBAMMDUNPTkZJUk1BIFMuQS4xFzAVBgNVBAUTDlJVQyA4MDExMzgyMy0wMTgwNgYDVQQLDC9QcmVzdGFkb3IgQ3VhbGlmaWNhZG8gZGUgU2VydmljaW9zIGRlIENvbmZpYW56YTENMAsGA1UECgwESUNQUDELMAkGA1UEBhMCUFkwggIiMA0GCSqGSIb3DQEBAQUAA4ICDwAwggIKAoICAQC0bqndckSA1NBd4+H1LL1QQ+/Hte8E8GIc+Cl2IWx8XVCIbH4D8r9ZZNB/GD7Sa0JVTyFxeXXn6+qLhbFsE5yrHM5y9+U7rri0xSx/iuudjmrSePO3cEQrQe0amoCtieY+nEjMxJ6RJzQRacE6Smyoa9VRsAo8R/kiIwUq9YJ1sIA7CKByQnxxxhmOriNx/ke52RI3s7HM4Bp0t03dwnAC0f/efuXeyEevLe1wpAuznk2AU6+RtXtZ8Y+l2pIY8GVl1e4Jqf4/5OlZtakorZlJSwpUm1bkkeqEKPESds6XEw0h7N/mn1irpen2FH86E0lZNfqWNTNv58cQnTkTzNprAPSc6tmIz8OikMKjxwtO3Q9cgykfEdSBM23SWnlPav4WmXB7ADPSSrhmC0r51BDLigTHAiz/dbByBWmAnFKXcxil9fqAlzPE89VXnvETfcyJsK9cdLviVuDSztXVQnh0UoUeMwEICDcU0/HuSgV6FP1gl7TU1UZofBwQeilFtx0prQ5xTzP4fax84YoYPxg6QBJvzmA5vtKVUiQgA0x1dRC0nocV/venOlGho6CI9Fddu/kz6/VcHVjTuA/6Ammc9fyGydqchjWrUYOEbQxA6BGCzJu8j4c2yr6QIqG4mEtw415YSx4Az0oX+jrguZNaZyCEkbCvNopq2iXxmHjJZwIDAQABo4ICODCCAjQwEgYDVR0TAQH/BAgwBgEB/wIBADAOBgNVHQ8BAf8EBAMCAQYwHQYDVR0OBBYEFDj6s5eLGoZm2MDIh5/0YA14tjhKMB8GA1UdIwQYMBaAFMLEEfIqaEQMACjsTNYp25L7Xr3WMIG/BggrBgEFBQcBAQSBsjCBrzA/BggrBgEFBQcwAoYzaHR0cHM6Ly93d3cuYWNyYWl6Lmdvdi5weS9jcnQvYWNfcmFpel9weV9zaGEyNTYuY3J0MDUGCCsGAQUFBzABhilodHRwOi8vb2NzcDEudWFuYXRhY2EuY29tL3B1YmxpYy9wa2kvb2NzcDA1BggrBgEFBQcwAYYpaHR0cDovL29jc3AyLnVhbmF0YWNhLmNvbS9wdWJsaWMvcGtpL29jc3Awgc0GA1UdIASBxTCBwjCBvwYDVR0gMIG3MDkGCCsGAQUFBwIBFi1odHRwczovL3d3dy5hY3JhaXouZ292LnB5L2RwYy9ET0MtSUNQUC0wMS5wZGYwegYIKwYBBQUHAgIwbhpsU3VqZXRvIGEgbGFzIGNvbmRpY2lvbmVzIGRlIHVzbyBleHB1ZXN0YXMgZW4gbGEgRGVjbGFyYWNp824gZGUgUHLhY3RpY2FzIGRlIENlcnRpZmljYWNp824gZGUgbGEgQUMgUmHteiAtIFB5MDwGA1UdHwQ1MDMwMaAvoC2GK2h0dHA6Ly93d3cuYWNyYWl6Lmdvdi5weS9hcmwvYWNfcmFpel9weS5jcmwwDQYJKoZIhvcNAQELBQADggIBAA07dHHEcpym5vkGd32nxzPS89zx8Xa8SEDflnGlw4tskpQoZeRUDMG4GxVDEyrG8KARysYyOZ6lQ1r0BkDhsiB1rsZZAiLBhmFNyd8+8IELQGgHk3uC2YzCT95pw+mkp02Lah9ObIcsRh4tYd6ZBiVzFC3FcwPktSK3ZecQrRxqJm17dx+k5a5xM5HQDjXcy5YteFGiaDDZV0FYCNNIWxzyaFd4bYwXbolAOOkbz0rRZghR3Ya5OpF0rCwtdF7+8c4nfvV0N/4iZ2BM9YVTuz8kEMzG8ee4q8zlhuS6DKkxmhIinEtVfX9H/XVc4n4Q7qimA2sQS0Y6Ra+zz6ojCJuKVDHsYUgxJU6MkkhKmDewGIWnlCPxJxv5MCsOfwU9pUCAZG8SqjzXIgKa15oKKuXHgVUkEg+/ItTlVL13y4QOgdJlG0t91UjiQ3AUzG98Hi5hotHQHDb1poRJj8rRUTXw+9kkuKVitNZgJE2lfmCyO4yTkhT/QgWVAFIm+Kfd3qZ3z7NYDhrfXjRlGsHj2fTy4Swbt6xuaA1LIMPXD22t0mK+LTazNudJgwygtBQTOA3129nUBLnhpoarU6gmquGKjjbNtVObJbFbwVHgM4EcaIVOaIs/KrtBwrUG9ShTQM9BSbB+xq3bKUIlCKwtaltCjsPV+oKq/WYXEGKTQj7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JYBAAC/AAAAAAAAAAAAAAACGQAA0AsAACBFTUYAAAEAoBsAAKo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4BAAAGAAAAagEAABoAAAAeAQAABgAAAE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B4BAAAGAAAAawEAABsAAAAlAAAADAAAAAEAAABUAAAAhAAAAB8BAAAGAAAAaQEAABoAAAABAAAAq6p7QQAAfEEfAQAABgAAAAkAAABMAAAAAAAAAAAAAAAAAAAA//////////9gAAAAMQAzAC8ANQAvADIAMAAyADUAAAAJAAAACQAAAAYAAAAJAAAABgAAAAkAAAAJAAAACQAAAAk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Object Id="idInvalidSigLnImg">AQAAAGwAAAAAAAAAAAAAAJYBAAC/AAAAAAAAAAAAAAACGQAA0AsAACBFTUYAAAEAUCMAALE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UAAAAFAAAALAAAABwAAAAVAAAABQAAABgAAAAYAAAAIQDwAAAAAAAAAAAAAACAPwAAAAAAAAAAAACAPwAAAAAAAAAAAAAAAAAAAAAAAAAAAAAAAAAAAAAAAAAAJQAAAAwAAAAAAACAKAAAAAwAAAABAAAAFQAAAAwAAAADAAAAcgAAAOAGAAAXAAAABgAAACoAAAAZAAAAFwAAAAYAAAAUAAAAFAAAAAAA/wEAAAAAAAAAAAAAgD8AAAAAAAAAAAAAgD8AAAAAAAAAAP///wAAAAAAbAAAADQAAACgAAAAQAYAABQAAAAUAAAAKAAAABQAAAAUAAAAAQAgAAMAAABABgAAAAAAAAAAAAAAAAAAAAAAAAAA/wAA/wAA/wAAAAAAAAAAAAAAAAAAAAAAAAAAAAAAKywswwsLCzEAAAAAAAAAAAAAAAAAAAAAJCWPmh4fd4AAAAAAAAAAAAAAAAAAAAAAAAAAABMTS1EtLrPBAAAAAAAAAAAAAAAAAAAAAAAAAAA4Ojr/ODo6/yEiIpcGBgYcAAAAAAAAAAAICCEjMjTL2h4fd4AAAAAAAAAAAAAAAAATE0tRNTfW5hMTS1EAAAAAAAAAAAAAAAAAAAAAAAAAADg6Ov+HiIj/SUtL+Tk7O/QoKSm1Ojs7kQAAAAAICCEjMjTL2h4fd4AAAAAAExNLUTU31uYTE0tRAAAAAAAAAAAAAAAAAAAAAAAAAAAAAAAAODo6/729vf/6+vr/kZKS/1RWVvqxsrL/jo6OkQAAAAAICCEjMjTL2iQlj5o1N9bmExNLUQAAAAAAAAAAAAAAAAAAAAAAAAAAAAAAAAAAAAA4Ojr/vb29//r6+v/6+vr/+vr6//r6+v/w8PD1Hh4eHwAAAAAXF1tiOz3t/yQlj5oAAAAAAAAAAAAAAAAAAAAAAAAAAAAAAAAAAAAAAAAAADg6Ov+9vb3/+vr6//r6+v/6+vr/8PDw9VRUVFYAAAAAExNLUTU31uYXF1tiMjTL2h4fd4AAAAAAAAAAAAAAAAAAAAAAAAAAAAAAAAAAAAAAODo6/729vf/6+vr/+vr6//Dw8PVUVFRWAAAAABMTS1E1N9bmExNLUQAAAAAICCEjMjTL2h4fd4AAAAAAAAAAAAAAAAAAAAAAAAAAAAAAAAA4Ojr/vb29//r6+v/w8PD1VFRUVgAAAAATE0tRNTfW5hMTS1EAAAAAAAAAAAAAAAAICCEjMjTL2h4fd4AAAAAAAAAAAAAAAAAAAAAAAAAAADg6Ov+9vb3/+vr6/8DBwfhPT092AAAAAB4fd4ATE0tRAAAAAAAAAAAAAAAAAAAAAAAAAAAICCEjJCWPmgAAAAAAAAAAAAAAAAAAAAAAAAAAODo6/3Fycv9OUFD/ODo6/0NFRf5MTU2CAAAAAAAAAAAGBgYcAAAAAAAAAAAAAAAAAAAAAAAAAAAAAAAAAAAAAAAAAAAAAAAAAAAAAAAAAAA4Ojr/REZG/6anp//l5eX/+vr6/83NzfdUVFRWTE1NgkBBQc4AAAAAAAAAAAAAAAAAAAAAAAAAAAAAAAAAAAAAAAAAAAAAAAAAAAAAGxwcfEBCQvzHyMj/+vr6//r6+v/6+vr/+vr6//Dw8PWgoaH5ODo6/w4PD0IAAAAAAAAAAAAAAAAAAAAAAAAAAAAAAAAAAAAAAAAAAAAAAAA4Ojropqen//r6+v/6+vr/+vr6//r6+v/6+vr/+vr6//r6+v9ub2/8KCkptQAAAAAAAAAAAAAAAAAAAAAAAAAAAAAAAAAAAAAAAAAADg8PQjg6Ov/l5eX/+vr6//r6+v/6+vr/+vr6//r6+v/6+vr/+vr6/7Gysv87PT32AAAAAAAAAAAAAAAAAAAAAAAAAAAAAAAAAAAAAAAAAAASEhJRODo6//r6+v/6+vr/+vr6//r6+v/6+vr/+vr6//r6+v/6+vr/vb29/zg6Ov8AAAAAAAAAAAAAAAAAAAAAAAAAAAAAAAAAAAAAAAAAAAsLCzE4Ojr/1dXV//r6+v/6+vr/+vr6//r6+v/6+vr/+vr6//r6+v+mp6f/PkBA7gAAAAAAAAAAAAAAAAAAAAAAAAAAAAAAAAAAAAAAAAAAAAAAADs9PeuRkpL/+vr6//r6+v/6+vr/+vr6//r6+v/6+vr/+vr6/2NkZP0kJiamAAAAAAAAAAAAAAAAAAAAAAAAAAAAAAAAAAAAAAAAAAAAAAAAFRYWYDg6Ov+mp6f/+vr6//r6+v/6+vr/+vr6//r6+v97fX3/PT8/+QsLCzEAAAAAAAAAAAAAAAAAAAAAAAAAAAAAAAAAAAAAAAAAAAAAAAAAAAAAGBkZbjg6Ov97fX3/sbKy/729vf+mp6f/Y2Rk/T0/P/kODw9CAAAAAAAAAAAAAAAAAAAAAAAAAAAAAAAAAAAAAAAAAAAAAAAAAAAAAAAAAAAAAAAAEhISUTk6Osc+QED5ODo6/0JERPIuMDCxCwsLMQAAAAAAAAAAAAAAAAAAAAAAAAAAAAAAAAAAAAAnAAAAGAAAAAEAAAAAAAAA////AAAAAAAlAAAADAAAAAEAAABMAAAAZAAAAEIAAAAGAAAArgAAABoAAABCAAAABgAAAG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EIAAAAGAAAArwAAABsAAAAlAAAADAAAAAEAAABUAAAAqAAAAEMAAAAGAAAArQAAABoAAAABAAAAq6p7QQAAfEFDAAAABgAAAA8AAABMAAAAAAAAAAAAAAAAAAAA//////////9sAAAARgBpAHIAbQBhACAAbgBvACAAdgDhAGwAaQBkAGEAAAAIAAAABAAAAAYAAAAOAAAACAAAAAQAAAAJAAAACQAAAAQAAAAIAAAACAAAAAQAAAAEAAAACQAAAAg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Signature>
</file>

<file path=_xmlsignatures/sig1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SkYBcM5okQhrXGhkKz/IaDvKDWnKAZOhx2QnXrXu++A=</DigestValue>
    </Reference>
    <Reference Type="http://www.w3.org/2000/09/xmldsig#Object" URI="#idOfficeObject">
      <DigestMethod Algorithm="http://www.w3.org/2001/04/xmlenc#sha256"/>
      <DigestValue>0NIGIEdL7LLRUHeNC+D3qT4YkN6nu3+TBKeJnnTAOYU=</DigestValue>
    </Reference>
    <Reference Type="http://uri.etsi.org/01903#SignedProperties" URI="#idSignedProperties">
      <Transforms>
        <Transform Algorithm="http://www.w3.org/TR/2001/REC-xml-c14n-20010315"/>
      </Transforms>
      <DigestMethod Algorithm="http://www.w3.org/2001/04/xmlenc#sha256"/>
      <DigestValue>rmPnHTNaHXdr9qZi0rz3QyLvKERTXTKEZz0oLi485OU=</DigestValue>
    </Reference>
    <Reference Type="http://www.w3.org/2000/09/xmldsig#Object" URI="#idValidSigLnImg">
      <DigestMethod Algorithm="http://www.w3.org/2001/04/xmlenc#sha256"/>
      <DigestValue>qLe2Qhd7S7XI+9QMeZbmQ4vabWVQ0iyldqTas+dA2+c=</DigestValue>
    </Reference>
    <Reference Type="http://www.w3.org/2000/09/xmldsig#Object" URI="#idInvalidSigLnImg">
      <DigestMethod Algorithm="http://www.w3.org/2001/04/xmlenc#sha256"/>
      <DigestValue>HS9dQIUyGuBIsoteDcy7/U0e7Bx9Iz/9rkF+Xt7h1q4=</DigestValue>
    </Reference>
  </SignedInfo>
  <SignatureValue>M8buCGqatUyI+S9eTpWGs6spk36tBK8WLIXaN7AW2J6Nn5gQSC3J54MUPFTjBQX2h1W5H9TOjX8L
wCpz4KEj0bm14VwHdBBt4cCJcJFBqwdQC7BNRiOd/0eba0SuZFEafO/EFFEvyHlZ4gd2BVDmYSU5
P7tIDj5JNyZ367NcTyyGwkYsA/s0g+3fCuD+NvLS04cHI9WIbhkqq+TDIPGn+wKWen9D2bIrUmWg
LAboVwVm7qbV9NM6BldbhKlOKHQaNtkGkwi7cGoNXdrc7y+32m4pdVX23Ke5djrkp3G3262bUJc+
sTnpH9+dwBozSsM6vtwQDI6ZJjda+Y+YSOa+Lg==</SignatureValue>
  <KeyInfo>
    <X509Data>
      <X509Certificate>MIIIiTCCBnGgAwIBAgIIVkSGXxCLzv0wDQYJKoZIhvcNAQELBQAwWjEaMBgGA1UEAwwRQ0EtRE9DVU1FTlRBIFMuQS4xFjAUBgNVBAUTDVJVQzgwMDUwMTcyLTExFzAVBgNVBAoMDkRPQ1VNRU5UQSBTLkEuMQswCQYDVQQGEwJQWTAeFw0yNDA0MjMxODU1MDBaFw0yNjA0MjMxODU1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CoyylGT74VdhGZhoNAuy4NhICAXV8k+1XAz+7ueLkvuipOvM5KlG5ZBetrFbA+v3MRf1JghzLcu8G4s18pibNdKA9Av+DClX9pwmQMYMab9x9nlaTgNUtpczFRfHJY2D8Wrx0e2Pvng1wWXkJWTSq6v/X/M4iISKcmBk/tDZlYb+FXtUTkuLRALb65XWLz5neoYwS4HYegV9r3H3wbi9Bvqh3M3EpaPNyCqsIZ7iQKGy2HeCLlPYHAjG1zwCL/DEbzFLuFM/RWTrv6dXpGbgb9WySm1XHQYHDun+yUOcgQhHex1aK+aY3vd1p/UU8M4g9VlfEtSwDsIfF8FL7oXpLx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XmoKXtQGPLYCkvDGL8mGrKiCVfMA4GA1UdDwEB/wQEAwIF4DANBgkqhkiG9w0BAQsFAAOCAgEAdYYaT6WTzbsfEvTjrCJm93fW+r8ue1g2YMIbwAJhTyq7mfB6x28TBjK9tvcmU3IH/ddDIIMCVxyHbpQK0p4WdUyqfDzzGfvSZ+yvNLcSoioc7s3bvhPNnvNN5drxhb2aC9vbKqNPkaILj9JWHQ//LPFWWT4B9J4+5h7z2rNb2z1BkrJmUOHN7CQccXyYbQCo86zE3h+5SC4y18AyFyyAGuTQMh0MPWWMmBIwgKc7+1AKlIsTpshVI7mRYrEgXbAP4AY15HhMZh+P3y7kzPJv2iGgY8gekrtK5XT6+Kw1N/nPCQQV85uwT1Lfx/f5iomgO314Aj/ww/awHyhNZjxoppW+/P2jg3sEa739Pe1RCu4imga4eObg1OVJxpYr/o0nNe2uxeOgqAIwSLfhW2rX48+1NBtSvrJWOdWEx8fX4dNOX2js1vdnaY10iG2VNk4NELI6Z4VgFCmSDAWj3SaktMzwQI4BmpqdazjErhLqZAqDwNvSliZdqa1RpFpXLPRdd+QwKvWaC796nzE+onUBTUawMqD0prhQVYDTbOuri6FUiSKkUi92NUEpbI8r+rBZ5OMqxBWKZh1wg7MogkKGVsQx6hHpDY6YLxGt/1jblP7pr03szYfU32S9zUwsGDwdSQhZPwjmr0lsu5VQXBwP+UevF2zN+JSFln4+IZclE70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2025-05-13T23:58:35Z</mdssi:Value>
        </mdssi:SignatureTime>
      </SignatureProperty>
    </SignatureProperties>
  </Object>
  <Object Id="idOfficeObject">
    <SignatureProperties>
      <SignatureProperty Id="idOfficeV1Details" Target="#idPackageSignature">
        <SignatureInfoV1 xmlns="http://schemas.microsoft.com/office/2006/digsig">
          <SetupID>{AAA21366-5132-4B58-9CFC-0AD1EA1EB9BA}</SetupID>
          <SignatureText>MCT</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2025-05-13T23:58:35Z</xd:SigningTime>
          <xd:SigningCertificate>
            <xd:Cert>
              <xd:CertDigest>
                <DigestMethod Algorithm="http://www.w3.org/2001/04/xmlenc#sha256"/>
                <DigestValue>87lMVcj3tjPMlXwNmaG2wXJAZDUHjgyrULShuXOgwK0=</DigestValue>
              </xd:CertDigest>
              <xd:IssuerSerial>
                <X509IssuerName>C=PY, O=DOCUMENTA S.A., SERIALNUMBER=RUC80050172-1, CN=CA-DOCUMENTA S.A.</X509IssuerName>
                <X509SerialNumber>6216241128535740157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sAAKo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z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FkAAABWAAAAMAAAADsAAAAq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FoAAABXAAAAJQAAAAwAAAAEAAAAVAAAAGAAAAAxAAAAOwAAAFgAAABWAAAAAQAAAFVVj0EmtI9BMQAAADsAAAADAAAATAAAAAAAAAAAAAAAAAAAAP//////////VAAAAE0AQwBUAAAAEgAAAAwAAAAK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MwAAAAPAAAAYQAAAIsAAABxAAAAAQAAAFVVj0EmtI9BDwAAAGEAAAAVAAAATAAAAAAAAAAAAAAAAAAAAP//////////eAAAAE0AYQByAGkAYQAgAEMAcgBpAHMAdABpAG4AYQAgAFQAcgBvAGMAaABlAAAADAAAAAcAAAAFAAAAAwAAAAcAAAAEAAAACAAAAAUAAAADAAAABgAAAAQAAAADAAAABwAAAAcAAAAEAAAABwAAAAUAAAAIAAAABgAAAAc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oAAAAA8AAAB2AAAAZAAAAIYAAAABAAAAVVWPQSa0j0EPAAAAdgAAAA4AAABMAAAAAAAAAAAAAAAAAAAA//////////9oAAAAVgBpAGMAZQBwAHIAZQBzAGkAZABlAG4AdABlAAgAAAADAAAABgAAAAcAAAAIAAAABQAAAAcAAAAGAAAAAwAAAAgAAAAHAAAABwAAAAQAAAAHAAAASwAAAEAAAAAwAAAABQAAACAAAAABAAAAAQAAABAAAAAAAAAAAAAAAEABAACgAAAAAAAAAAAAAABAAQAAoAAAACUAAAAMAAAAAgAAACcAAAAYAAAABQAAAAAAAAD///8AAAAAACUAAAAMAAAABQAAAEwAAABkAAAADgAAAIsAAAAkAQAAmwAAAA4AAACLAAAAFwEAABEAAAAhAPAAAAAAAAAAAAAAAIA/AAAAAAAAAAAAAIA/AAAAAAAAAAAAAAAAAAAAAAAAAAAAAAAAAAAAAAAAAAAlAAAADAAAAAAAAIAoAAAADAAAAAUAAAAlAAAADAAAAAEAAAAYAAAADAAAAAAAAAASAAAADAAAAAEAAAAWAAAADAAAAAAAAABUAAAAPAEAAA8AAACLAAAAIwEAAJsAAAABAAAAVVWPQSa0j0EPAAAAiwAAACgAAABMAAAABAAAAA4AAACLAAAAJQEAAJwAAACcAAAARgBpAHIAbQBhAGQAbwAgAHAAbwByADoAIABNAEEAUgBJAEEAIABDAFIASQBTAFQASQBOAEEAIABUAFIATwBDAEgARQAgAE4AVQDRAEUAWgAGAAAAAwAAAAUAAAALAAAABwAAAAgAAAAIAAAABAAAAAgAAAAIAAAABQAAAAMAAAAEAAAADAAAAAgAAAAIAAAAAwAAAAgAAAAEAAAACAAAAAgAAAADAAAABwAAAAcAAAADAAAACgAAAAgAAAAEAAAABwAAAAgAAAAKAAAACAAAAAkAAAAHAAAABAAAAAoAAAAJAAAACgAAAAcAAAAHAAAAFgAAAAwAAAAAAAAAJQAAAAwAAAACAAAADgAAABQAAAAAAAAAEAAAABQAAAA=</Object>
  <Object Id="idInvalidSigLnImg">AQAAAGwAAAAAAAAAAAAAAD8BAACfAAAAAAAAAAAAAABmFgAAOwsAACBFTUYAAAEAGCIAALE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WQAAAFYAAAAwAAAAOwAAACo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WgAAAFcAAAAlAAAADAAAAAQAAABUAAAAYAAAADEAAAA7AAAAWAAAAFYAAAABAAAAVVWPQSa0j0ExAAAAOwAAAAMAAABMAAAAAAAAAAAAAAAAAAAA//////////9UAAAATQBDAFQAAAASAAAADAAAAAo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zAAAAA8AAABhAAAAiwAAAHEAAAABAAAAVVWPQSa0j0EPAAAAYQAAABUAAABMAAAAAAAAAAAAAAAAAAAA//////////94AAAATQBhAHIAaQBhACAAQwByAGkAcwB0AGkAbgBhACAAVAByAG8AYwBoAGUAAAAMAAAABwAAAAUAAAADAAAABwAAAAQAAAAIAAAABQAAAAMAAAAGAAAABAAAAAMAAAAHAAAABwAAAAQAAAAHAAAABQAAAAgAAAAGAAAABwAAAAc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CgAAAADwAAAHYAAABkAAAAhgAAAAEAAABVVY9BJrSPQQ8AAAB2AAAADgAAAEwAAAAAAAAAAAAAAAAAAAD//////////2gAAABWAGkAYwBlAHAAcgBlAHMAaQBkAGUAbgB0AGUACAAAAAMAAAAGAAAABwAAAAgAAAAFAAAABwAAAAYAAAADAAAACAAAAAcAAAAHAAAABAAAAAcAAABLAAAAQAAAADAAAAAFAAAAIAAAAAEAAAABAAAAEAAAAAAAAAAAAAAAQAEAAKAAAAAAAAAAAAAAAEABAACgAAAAJQAAAAwAAAACAAAAJwAAABgAAAAFAAAAAAAAAP///wAAAAAAJQAAAAwAAAAFAAAATAAAAGQAAAAOAAAAiwAAACQBAACbAAAADgAAAIsAAAAXAQAAEQAAACEA8AAAAAAAAAAAAAAAgD8AAAAAAAAAAAAAgD8AAAAAAAAAAAAAAAAAAAAAAAAAAAAAAAAAAAAAAAAAACUAAAAMAAAAAAAAgCgAAAAMAAAABQAAACUAAAAMAAAAAQAAABgAAAAMAAAAAAAAABIAAAAMAAAAAQAAABYAAAAMAAAAAAAAAFQAAAA8AQAADwAAAIsAAAAjAQAAmwAAAAEAAABVVY9BJrSPQQ8AAACLAAAAKAAAAEwAAAAEAAAADgAAAIsAAAAlAQAAnAAAAJwAAABGAGkAcgBtAGEAZABvACAAcABvAHIAOgAgAE0AQQBSAEkAQQAgAEMAUgBJAFMAVABJAE4AQQAgAFQAUgBPAEMASABFACAATgBVANEARQBaAAYAAAADAAAABQAAAAsAAAAHAAAACAAAAAgAAAAEAAAACAAAAAgAAAAFAAAAAwAAAAQAAAAMAAAACAAAAAgAAAADAAAACAAAAAQAAAAIAAAACAAAAAMAAAAHAAAABwAAAAMAAAAKAAAACAAAAAQAAAAHAAAACAAAAAoAAAAIAAAACQAAAAcAAAAEAAAACgAAAAkAAAAKAAAABwAAAAcAAAAWAAAADAAAAAAAAAAlAAAADAAAAAIAAAAOAAAAFAAAAAAAAAAQAAAAFAAAAA==</Object>
</Signature>
</file>

<file path=_xmlsignatures/sig1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zfJocyE0DKnuaYcJyVQ3J5PCf27Am/Y/u+/RQl4tijM=</DigestValue>
    </Reference>
    <Reference Type="http://www.w3.org/2000/09/xmldsig#Object" URI="#idOfficeObject">
      <DigestMethod Algorithm="http://www.w3.org/2001/04/xmlenc#sha256"/>
      <DigestValue>HExMbn0PrlPgKexDPAzxaQxvo+iS2z0Dpm9sn4p3Jbo=</DigestValue>
    </Reference>
    <Reference Type="http://uri.etsi.org/01903#SignedProperties" URI="#idSignedProperties">
      <Transforms>
        <Transform Algorithm="http://www.w3.org/TR/2001/REC-xml-c14n-20010315"/>
      </Transforms>
      <DigestMethod Algorithm="http://www.w3.org/2001/04/xmlenc#sha256"/>
      <DigestValue>17FE5JNTV8BB7UFXOorquqjgnlUmfS9r6ud+u2Jr6NA=</DigestValue>
    </Reference>
    <Reference Type="http://www.w3.org/2000/09/xmldsig#Object" URI="#idValidSigLnImg">
      <DigestMethod Algorithm="http://www.w3.org/2001/04/xmlenc#sha256"/>
      <DigestValue>qLe2Qhd7S7XI+9QMeZbmQ4vabWVQ0iyldqTas+dA2+c=</DigestValue>
    </Reference>
    <Reference Type="http://www.w3.org/2000/09/xmldsig#Object" URI="#idInvalidSigLnImg">
      <DigestMethod Algorithm="http://www.w3.org/2001/04/xmlenc#sha256"/>
      <DigestValue>HS9dQIUyGuBIsoteDcy7/U0e7Bx9Iz/9rkF+Xt7h1q4=</DigestValue>
    </Reference>
  </SignedInfo>
  <SignatureValue>d5RhKjXtW96KKMrl/jRAZ+krBoAPZjloDn3rxmR6/hX3PWRVP5y01TCdFPvUtpugafSVfthXFrdP
qrq5F7aqdHqWCXZQbNyLpYvsbmQ+a50dxM2BhSprjOedKEoA+5caPZPx7ainmCpIGHfhmDfD9OJp
BpltXz4FT4hatPAcrZcTHZcj92iK3Akso5WpyeL60HgNQaHN4atWbWqgVWuGNvWmqo+M/ViDtJRz
udFHkvoIcdo3rUkrYpWUEIOZlW+n4uJwJ85u9YDkSXA8bxA7uoNbs7jeqAUNyy1sXQ288mh6FH16
3y8427fZQRLzrwsjjOKghbI9NAVlC54wyJJAnw==</SignatureValue>
  <KeyInfo>
    <X509Data>
      <X509Certificate>MIIIiTCCBnGgAwIBAgIIVkSGXxCLzv0wDQYJKoZIhvcNAQELBQAwWjEaMBgGA1UEAwwRQ0EtRE9DVU1FTlRBIFMuQS4xFjAUBgNVBAUTDVJVQzgwMDUwMTcyLTExFzAVBgNVBAoMDkRPQ1VNRU5UQSBTLkEuMQswCQYDVQQGEwJQWTAeFw0yNDA0MjMxODU1MDBaFw0yNjA0MjMxODU1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CoyylGT74VdhGZhoNAuy4NhICAXV8k+1XAz+7ueLkvuipOvM5KlG5ZBetrFbA+v3MRf1JghzLcu8G4s18pibNdKA9Av+DClX9pwmQMYMab9x9nlaTgNUtpczFRfHJY2D8Wrx0e2Pvng1wWXkJWTSq6v/X/M4iISKcmBk/tDZlYb+FXtUTkuLRALb65XWLz5neoYwS4HYegV9r3H3wbi9Bvqh3M3EpaPNyCqsIZ7iQKGy2HeCLlPYHAjG1zwCL/DEbzFLuFM/RWTrv6dXpGbgb9WySm1XHQYHDun+yUOcgQhHex1aK+aY3vd1p/UU8M4g9VlfEtSwDsIfF8FL7oXpLx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XmoKXtQGPLYCkvDGL8mGrKiCVfMA4GA1UdDwEB/wQEAwIF4DANBgkqhkiG9w0BAQsFAAOCAgEAdYYaT6WTzbsfEvTjrCJm93fW+r8ue1g2YMIbwAJhTyq7mfB6x28TBjK9tvcmU3IH/ddDIIMCVxyHbpQK0p4WdUyqfDzzGfvSZ+yvNLcSoioc7s3bvhPNnvNN5drxhb2aC9vbKqNPkaILj9JWHQ//LPFWWT4B9J4+5h7z2rNb2z1BkrJmUOHN7CQccXyYbQCo86zE3h+5SC4y18AyFyyAGuTQMh0MPWWMmBIwgKc7+1AKlIsTpshVI7mRYrEgXbAP4AY15HhMZh+P3y7kzPJv2iGgY8gekrtK5XT6+Kw1N/nPCQQV85uwT1Lfx/f5iomgO314Aj/ww/awHyhNZjxoppW+/P2jg3sEa739Pe1RCu4imga4eObg1OVJxpYr/o0nNe2uxeOgqAIwSLfhW2rX48+1NBtSvrJWOdWEx8fX4dNOX2js1vdnaY10iG2VNk4NELI6Z4VgFCmSDAWj3SaktMzwQI4BmpqdazjErhLqZAqDwNvSliZdqa1RpFpXLPRdd+QwKvWaC796nzE+onUBTUawMqD0prhQVYDTbOuri6FUiSKkUi92NUEpbI8r+rBZ5OMqxBWKZh1wg7MogkKGVsQx6hHpDY6YLxGt/1jblP7pr03szYfU32S9zUwsGDwdSQhZPwjmr0lsu5VQXBwP+UevF2zN+JSFln4+IZclE70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2025-05-13T23:58:41Z</mdssi:Value>
        </mdssi:SignatureTime>
      </SignatureProperty>
    </SignatureProperties>
  </Object>
  <Object Id="idOfficeObject">
    <SignatureProperties>
      <SignatureProperty Id="idOfficeV1Details" Target="#idPackageSignature">
        <SignatureInfoV1 xmlns="http://schemas.microsoft.com/office/2006/digsig">
          <SetupID>{CFAA81EB-F02C-4E70-BD13-479470D84E71}</SetupID>
          <SignatureText>MCT</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2025-05-13T23:58:41Z</xd:SigningTime>
          <xd:SigningCertificate>
            <xd:Cert>
              <xd:CertDigest>
                <DigestMethod Algorithm="http://www.w3.org/2001/04/xmlenc#sha256"/>
                <DigestValue>87lMVcj3tjPMlXwNmaG2wXJAZDUHjgyrULShuXOgwK0=</DigestValue>
              </xd:CertDigest>
              <xd:IssuerSerial>
                <X509IssuerName>C=PY, O=DOCUMENTA S.A., SERIALNUMBER=RUC80050172-1, CN=CA-DOCUMENTA S.A.</X509IssuerName>
                <X509SerialNumber>6216241128535740157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sAAKo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z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FkAAABWAAAAMAAAADsAAAAq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FoAAABXAAAAJQAAAAwAAAAEAAAAVAAAAGAAAAAxAAAAOwAAAFgAAABWAAAAAQAAAFVVj0EmtI9BMQAAADsAAAADAAAATAAAAAAAAAAAAAAAAAAAAP//////////VAAAAE0AQwBUAAAAEgAAAAwAAAAK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MwAAAAPAAAAYQAAAIsAAABxAAAAAQAAAFVVj0EmtI9BDwAAAGEAAAAVAAAATAAAAAAAAAAAAAAAAAAAAP//////////eAAAAE0AYQByAGkAYQAgAEMAcgBpAHMAdABpAG4AYQAgAFQAcgBvAGMAaABlAAAADAAAAAcAAAAFAAAAAwAAAAcAAAAEAAAACAAAAAUAAAADAAAABgAAAAQAAAADAAAABwAAAAcAAAAEAAAABwAAAAUAAAAIAAAABgAAAAc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oAAAAA8AAAB2AAAAZAAAAIYAAAABAAAAVVWPQSa0j0EPAAAAdgAAAA4AAABMAAAAAAAAAAAAAAAAAAAA//////////9oAAAAVgBpAGMAZQBwAHIAZQBzAGkAZABlAG4AdABlAAgAAAADAAAABgAAAAcAAAAIAAAABQAAAAcAAAAGAAAAAwAAAAgAAAAHAAAABwAAAAQAAAAHAAAASwAAAEAAAAAwAAAABQAAACAAAAABAAAAAQAAABAAAAAAAAAAAAAAAEABAACgAAAAAAAAAAAAAABAAQAAoAAAACUAAAAMAAAAAgAAACcAAAAYAAAABQAAAAAAAAD///8AAAAAACUAAAAMAAAABQAAAEwAAABkAAAADgAAAIsAAAAkAQAAmwAAAA4AAACLAAAAFwEAABEAAAAhAPAAAAAAAAAAAAAAAIA/AAAAAAAAAAAAAIA/AAAAAAAAAAAAAAAAAAAAAAAAAAAAAAAAAAAAAAAAAAAlAAAADAAAAAAAAIAoAAAADAAAAAUAAAAlAAAADAAAAAEAAAAYAAAADAAAAAAAAAASAAAADAAAAAEAAAAWAAAADAAAAAAAAABUAAAAPAEAAA8AAACLAAAAIwEAAJsAAAABAAAAVVWPQSa0j0EPAAAAiwAAACgAAABMAAAABAAAAA4AAACLAAAAJQEAAJwAAACcAAAARgBpAHIAbQBhAGQAbwAgAHAAbwByADoAIABNAEEAUgBJAEEAIABDAFIASQBTAFQASQBOAEEAIABUAFIATwBDAEgARQAgAE4AVQDRAEUAWgAGAAAAAwAAAAUAAAALAAAABwAAAAgAAAAIAAAABAAAAAgAAAAIAAAABQAAAAMAAAAEAAAADAAAAAgAAAAIAAAAAwAAAAgAAAAEAAAACAAAAAgAAAADAAAABwAAAAcAAAADAAAACgAAAAgAAAAEAAAABwAAAAgAAAAKAAAACAAAAAkAAAAHAAAABAAAAAoAAAAJAAAACgAAAAcAAAAHAAAAFgAAAAwAAAAAAAAAJQAAAAwAAAACAAAADgAAABQAAAAAAAAAEAAAABQAAAA=</Object>
  <Object Id="idInvalidSigLnImg">AQAAAGwAAAAAAAAAAAAAAD8BAACfAAAAAAAAAAAAAABmFgAAOwsAACBFTUYAAAEAGCIAALE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WQAAAFYAAAAwAAAAOwAAACo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WgAAAFcAAAAlAAAADAAAAAQAAABUAAAAYAAAADEAAAA7AAAAWAAAAFYAAAABAAAAVVWPQSa0j0ExAAAAOwAAAAMAAABMAAAAAAAAAAAAAAAAAAAA//////////9UAAAATQBDAFQAAAASAAAADAAAAAo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zAAAAA8AAABhAAAAiwAAAHEAAAABAAAAVVWPQSa0j0EPAAAAYQAAABUAAABMAAAAAAAAAAAAAAAAAAAA//////////94AAAATQBhAHIAaQBhACAAQwByAGkAcwB0AGkAbgBhACAAVAByAG8AYwBoAGUAAAAMAAAABwAAAAUAAAADAAAABwAAAAQAAAAIAAAABQAAAAMAAAAGAAAABAAAAAMAAAAHAAAABwAAAAQAAAAHAAAABQAAAAgAAAAGAAAABwAAAAc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CgAAAADwAAAHYAAABkAAAAhgAAAAEAAABVVY9BJrSPQQ8AAAB2AAAADgAAAEwAAAAAAAAAAAAAAAAAAAD//////////2gAAABWAGkAYwBlAHAAcgBlAHMAaQBkAGUAbgB0AGUACAAAAAMAAAAGAAAABwAAAAgAAAAFAAAABwAAAAYAAAADAAAACAAAAAcAAAAHAAAABAAAAAcAAABLAAAAQAAAADAAAAAFAAAAIAAAAAEAAAABAAAAEAAAAAAAAAAAAAAAQAEAAKAAAAAAAAAAAAAAAEABAACgAAAAJQAAAAwAAAACAAAAJwAAABgAAAAFAAAAAAAAAP///wAAAAAAJQAAAAwAAAAFAAAATAAAAGQAAAAOAAAAiwAAACQBAACbAAAADgAAAIsAAAAXAQAAEQAAACEA8AAAAAAAAAAAAAAAgD8AAAAAAAAAAAAAgD8AAAAAAAAAAAAAAAAAAAAAAAAAAAAAAAAAAAAAAAAAACUAAAAMAAAAAAAAgCgAAAAMAAAABQAAACUAAAAMAAAAAQAAABgAAAAMAAAAAAAAABIAAAAMAAAAAQAAABYAAAAMAAAAAAAAAFQAAAA8AQAADwAAAIsAAAAjAQAAmwAAAAEAAABVVY9BJrSPQQ8AAACLAAAAKAAAAEwAAAAEAAAADgAAAIsAAAAlAQAAnAAAAJwAAABGAGkAcgBtAGEAZABvACAAcABvAHIAOgAgAE0AQQBSAEkAQQAgAEMAUgBJAFMAVABJAE4AQQAgAFQAUgBPAEMASABFACAATgBVANEARQBaAAYAAAADAAAABQAAAAsAAAAHAAAACAAAAAgAAAAEAAAACAAAAAgAAAAFAAAAAwAAAAQAAAAMAAAACAAAAAgAAAADAAAACAAAAAQAAAAIAAAACAAAAAMAAAAHAAAABwAAAAMAAAAKAAAACAAAAAQAAAAHAAAACAAAAAoAAAAIAAAACQAAAAcAAAAEAAAACgAAAAkAAAAKAAAABwAAAAcAAAAWAAAADAAAAAAAAAAlAAAADAAAAAIAAAAOAAAAFAAAAAAAAAAQAAAAFAAAAA==</Object>
</Signature>
</file>

<file path=_xmlsignatures/sig1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7y13r28UDouXn/77V+FlRpVF3BRmt1N4mCeTTKeUzCE=</DigestValue>
    </Reference>
    <Reference Type="http://www.w3.org/2000/09/xmldsig#Object" URI="#idOfficeObject">
      <DigestMethod Algorithm="http://www.w3.org/2001/04/xmlenc#sha256"/>
      <DigestValue>4x8kMKfk7WaYxQ2o+BJPgRcau6aDyyzbmCer9ffn4SM=</DigestValue>
    </Reference>
    <Reference Type="http://uri.etsi.org/01903#SignedProperties" URI="#idSignedProperties">
      <Transforms>
        <Transform Algorithm="http://www.w3.org/TR/2001/REC-xml-c14n-20010315"/>
      </Transforms>
      <DigestMethod Algorithm="http://www.w3.org/2001/04/xmlenc#sha256"/>
      <DigestValue>Vd/vc+JYil+BZSicv8jfJQ8sGFk4i3c63OdPfNtn1EE=</DigestValue>
    </Reference>
    <Reference Type="http://www.w3.org/2000/09/xmldsig#Object" URI="#idValidSigLnImg">
      <DigestMethod Algorithm="http://www.w3.org/2001/04/xmlenc#sha256"/>
      <DigestValue>qLe2Qhd7S7XI+9QMeZbmQ4vabWVQ0iyldqTas+dA2+c=</DigestValue>
    </Reference>
    <Reference Type="http://www.w3.org/2000/09/xmldsig#Object" URI="#idInvalidSigLnImg">
      <DigestMethod Algorithm="http://www.w3.org/2001/04/xmlenc#sha256"/>
      <DigestValue>frDCLE/JMxhpUVLFGr0ksUI9p4I8L0gzM0JmQTqXD3I=</DigestValue>
    </Reference>
  </SignedInfo>
  <SignatureValue>mehXKwNPRavJLuDnQa9/M0FfYdaj8oEH/+Et9q1XyegthzHfgRaAoud56VSslbxM/j6fTNM5jjIL
rEbdi+G+FKM+FKXK7wEHsGaip4rJfhD7n5sz8qC9gAAiOm9m7WSnh1TLUu+1QF4Kop67IW6/G7sv
JQsB68gj9TDTnJtCoROgK3GEv0IL3a2n9myv3uRNref8mlfmMnvgh3X3gE9xIhUFsxJQ+06i9sGl
v9VZpCiDbaQh7d8XlbInyBAI3azBCGhWxWIa1kkp1/Rv7/1/CHvI19qCzGkUK0sIitwkiIyUcXNX
/rwPgXZXwYAolrV74JemaUwm/P2vvq6dzH0Z1A==</SignatureValue>
  <KeyInfo>
    <X509Data>
      <X509Certificate>MIIIiTCCBnGgAwIBAgIIVkSGXxCLzv0wDQYJKoZIhvcNAQELBQAwWjEaMBgGA1UEAwwRQ0EtRE9DVU1FTlRBIFMuQS4xFjAUBgNVBAUTDVJVQzgwMDUwMTcyLTExFzAVBgNVBAoMDkRPQ1VNRU5UQSBTLkEuMQswCQYDVQQGEwJQWTAeFw0yNDA0MjMxODU1MDBaFw0yNjA0MjMxODU1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CoyylGT74VdhGZhoNAuy4NhICAXV8k+1XAz+7ueLkvuipOvM5KlG5ZBetrFbA+v3MRf1JghzLcu8G4s18pibNdKA9Av+DClX9pwmQMYMab9x9nlaTgNUtpczFRfHJY2D8Wrx0e2Pvng1wWXkJWTSq6v/X/M4iISKcmBk/tDZlYb+FXtUTkuLRALb65XWLz5neoYwS4HYegV9r3H3wbi9Bvqh3M3EpaPNyCqsIZ7iQKGy2HeCLlPYHAjG1zwCL/DEbzFLuFM/RWTrv6dXpGbgb9WySm1XHQYHDun+yUOcgQhHex1aK+aY3vd1p/UU8M4g9VlfEtSwDsIfF8FL7oXpLx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XmoKXtQGPLYCkvDGL8mGrKiCVfMA4GA1UdDwEB/wQEAwIF4DANBgkqhkiG9w0BAQsFAAOCAgEAdYYaT6WTzbsfEvTjrCJm93fW+r8ue1g2YMIbwAJhTyq7mfB6x28TBjK9tvcmU3IH/ddDIIMCVxyHbpQK0p4WdUyqfDzzGfvSZ+yvNLcSoioc7s3bvhPNnvNN5drxhb2aC9vbKqNPkaILj9JWHQ//LPFWWT4B9J4+5h7z2rNb2z1BkrJmUOHN7CQccXyYbQCo86zE3h+5SC4y18AyFyyAGuTQMh0MPWWMmBIwgKc7+1AKlIsTpshVI7mRYrEgXbAP4AY15HhMZh+P3y7kzPJv2iGgY8gekrtK5XT6+Kw1N/nPCQQV85uwT1Lfx/f5iomgO314Aj/ww/awHyhNZjxoppW+/P2jg3sEa739Pe1RCu4imga4eObg1OVJxpYr/o0nNe2uxeOgqAIwSLfhW2rX48+1NBtSvrJWOdWEx8fX4dNOX2js1vdnaY10iG2VNk4NELI6Z4VgFCmSDAWj3SaktMzwQI4BmpqdazjErhLqZAqDwNvSliZdqa1RpFpXLPRdd+QwKvWaC796nzE+onUBTUawMqD0prhQVYDTbOuri6FUiSKkUi92NUEpbI8r+rBZ5OMqxBWKZh1wg7MogkKGVsQx6hHpDY6YLxGt/1jblP7pr03szYfU32S9zUwsGDwdSQhZPwjmr0lsu5VQXBwP+UevF2zN+JSFln4+IZclE70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2025-05-13T23:58:47Z</mdssi:Value>
        </mdssi:SignatureTime>
      </SignatureProperty>
    </SignatureProperties>
  </Object>
  <Object Id="idOfficeObject">
    <SignatureProperties>
      <SignatureProperty Id="idOfficeV1Details" Target="#idPackageSignature">
        <SignatureInfoV1 xmlns="http://schemas.microsoft.com/office/2006/digsig">
          <SetupID>{037CD535-899E-498B-8597-6106AAB610E6}</SetupID>
          <SignatureText>MCT</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2025-05-13T23:58:47Z</xd:SigningTime>
          <xd:SigningCertificate>
            <xd:Cert>
              <xd:CertDigest>
                <DigestMethod Algorithm="http://www.w3.org/2001/04/xmlenc#sha256"/>
                <DigestValue>87lMVcj3tjPMlXwNmaG2wXJAZDUHjgyrULShuXOgwK0=</DigestValue>
              </xd:CertDigest>
              <xd:IssuerSerial>
                <X509IssuerName>C=PY, O=DOCUMENTA S.A., SERIALNUMBER=RUC80050172-1, CN=CA-DOCUMENTA S.A.</X509IssuerName>
                <X509SerialNumber>6216241128535740157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sAAKo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z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FkAAABWAAAAMAAAADsAAAAq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FoAAABXAAAAJQAAAAwAAAAEAAAAVAAAAGAAAAAxAAAAOwAAAFgAAABWAAAAAQAAAFVVj0EmtI9BMQAAADsAAAADAAAATAAAAAAAAAAAAAAAAAAAAP//////////VAAAAE0AQwBUAAAAEgAAAAwAAAAK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MwAAAAPAAAAYQAAAIsAAABxAAAAAQAAAFVVj0EmtI9BDwAAAGEAAAAVAAAATAAAAAAAAAAAAAAAAAAAAP//////////eAAAAE0AYQByAGkAYQAgAEMAcgBpAHMAdABpAG4AYQAgAFQAcgBvAGMAaABlAAAADAAAAAcAAAAFAAAAAwAAAAcAAAAEAAAACAAAAAUAAAADAAAABgAAAAQAAAADAAAABwAAAAcAAAAEAAAABwAAAAUAAAAIAAAABgAAAAc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oAAAAA8AAAB2AAAAZAAAAIYAAAABAAAAVVWPQSa0j0EPAAAAdgAAAA4AAABMAAAAAAAAAAAAAAAAAAAA//////////9oAAAAVgBpAGMAZQBwAHIAZQBzAGkAZABlAG4AdABlAAgAAAADAAAABgAAAAcAAAAIAAAABQAAAAcAAAAGAAAAAwAAAAgAAAAHAAAABwAAAAQAAAAHAAAASwAAAEAAAAAwAAAABQAAACAAAAABAAAAAQAAABAAAAAAAAAAAAAAAEABAACgAAAAAAAAAAAAAABAAQAAoAAAACUAAAAMAAAAAgAAACcAAAAYAAAABQAAAAAAAAD///8AAAAAACUAAAAMAAAABQAAAEwAAABkAAAADgAAAIsAAAAkAQAAmwAAAA4AAACLAAAAFwEAABEAAAAhAPAAAAAAAAAAAAAAAIA/AAAAAAAAAAAAAIA/AAAAAAAAAAAAAAAAAAAAAAAAAAAAAAAAAAAAAAAAAAAlAAAADAAAAAAAAIAoAAAADAAAAAUAAAAlAAAADAAAAAEAAAAYAAAADAAAAAAAAAASAAAADAAAAAEAAAAWAAAADAAAAAAAAABUAAAAPAEAAA8AAACLAAAAIwEAAJsAAAABAAAAVVWPQSa0j0EPAAAAiwAAACgAAABMAAAABAAAAA4AAACLAAAAJQEAAJwAAACcAAAARgBpAHIAbQBhAGQAbwAgAHAAbwByADoAIABNAEEAUgBJAEEAIABDAFIASQBTAFQASQBOAEEAIABUAFIATwBDAEgARQAgAE4AVQDRAEUAWgAGAAAAAwAAAAUAAAALAAAABwAAAAgAAAAIAAAABAAAAAgAAAAIAAAABQAAAAMAAAAEAAAADAAAAAgAAAAIAAAAAwAAAAgAAAAEAAAACAAAAAgAAAADAAAABwAAAAcAAAADAAAACgAAAAgAAAAEAAAABwAAAAgAAAAKAAAACAAAAAkAAAAHAAAABAAAAAoAAAAJAAAACgAAAAcAAAAHAAAAFgAAAAwAAAAAAAAAJQAAAAwAAAACAAAADgAAABQAAAAAAAAAEAAAABQAAAA=</Object>
  <Object Id="idInvalidSigLnImg">AQAAAGwAAAAAAAAAAAAAAD8BAACfAAAAAAAAAAAAAABmFgAAOwsAACBFTUYAAAEAGCIAALE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D1Cg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KAs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WQAAAFYAAAAwAAAAOwAAACo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WgAAAFcAAAAlAAAADAAAAAQAAABUAAAAYAAAADEAAAA7AAAAWAAAAFYAAAABAAAAVVWPQSa0j0ExAAAAOwAAAAMAAABMAAAAAAAAAAAAAAAAAAAA//////////9UAAAATQBDAFQAKAsSAAAADAAAAAo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zAAAAA8AAABhAAAAiwAAAHEAAAABAAAAVVWPQSa0j0EPAAAAYQAAABUAAABMAAAAAAAAAAAAAAAAAAAA//////////94AAAATQBhAHIAaQBhACAAQwByAGkAcwB0AGkAbgBhACAAVAByAG8AYwBoAGUAAAAMAAAABwAAAAUAAAADAAAABwAAAAQAAAAIAAAABQAAAAMAAAAGAAAABAAAAAMAAAAHAAAABwAAAAQAAAAHAAAABQAAAAgAAAAGAAAABwAAAAc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CgAAAADwAAAHYAAABkAAAAhgAAAAEAAABVVY9BJrSPQQ8AAAB2AAAADgAAAEwAAAAAAAAAAAAAAAAAAAD//////////2gAAABWAGkAYwBlAHAAcgBlAHMAaQBkAGUAbgB0AGUACAAAAAMAAAAGAAAABwAAAAgAAAAFAAAABwAAAAYAAAADAAAACAAAAAcAAAAHAAAABAAAAAcAAABLAAAAQAAAADAAAAAFAAAAIAAAAAEAAAABAAAAEAAAAAAAAAAAAAAAQAEAAKAAAAAAAAAAAAAAAEABAACgAAAAJQAAAAwAAAACAAAAJwAAABgAAAAFAAAAAAAAAP///wAAAAAAJQAAAAwAAAAFAAAATAAAAGQAAAAOAAAAiwAAACQBAACbAAAADgAAAIsAAAAXAQAAEQAAACEA8AAAAAAAAAAAAAAAgD8AAAAAAAAAAAAAgD8AAAAAAAAAAAAAAAAAAAAAAAAAAAAAAAAAAAAAAAAAACUAAAAMAAAAAAAAgCgAAAAMAAAABQAAACUAAAAMAAAAAQAAABgAAAAMAAAAAAAAABIAAAAMAAAAAQAAABYAAAAMAAAAAAAAAFQAAAA8AQAADwAAAIsAAAAjAQAAmwAAAAEAAABVVY9BJrSPQQ8AAACLAAAAKAAAAEwAAAAEAAAADgAAAIsAAAAlAQAAnAAAAJwAAABGAGkAcgBtAGEAZABvACAAcABvAHIAOgAgAE0AQQBSAEkAQQAgAEMAUgBJAFMAVABJAE4AQQAgAFQAUgBPAEMASABFACAATgBVANEARQBaAAYAAAADAAAABQAAAAsAAAAHAAAACAAAAAgAAAAEAAAACAAAAAgAAAAFAAAAAwAAAAQAAAAMAAAACAAAAAgAAAADAAAACAAAAAQAAAAIAAAACAAAAAMAAAAHAAAABwAAAAMAAAAKAAAACAAAAAQAAAAHAAAACAAAAAoAAAAIAAAACQAAAAcAAAAEAAAACgAAAAkAAAAKAAAABwAAAAcAAAAWAAAADAAAAAAAAAAlAAAADAAAAAIAAAAOAAAAFAAAAAAAAAAQAAAAFAAAAA==</Object>
</Signature>
</file>

<file path=_xmlsignatures/sig1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g8iNGhn0lm3BRB2A47OuV7rAyj9Dv/UGrbFVyR/JXZ0=</DigestValue>
    </Reference>
    <Reference Type="http://www.w3.org/2000/09/xmldsig#Object" URI="#idOfficeObject">
      <DigestMethod Algorithm="http://www.w3.org/2001/04/xmlenc#sha256"/>
      <DigestValue>EAl5lEmC19WCk4+9UaHp2YqZZlzhSo5KiKxDff0tksA=</DigestValue>
    </Reference>
    <Reference Type="http://uri.etsi.org/01903#SignedProperties" URI="#idSignedProperties">
      <Transforms>
        <Transform Algorithm="http://www.w3.org/TR/2001/REC-xml-c14n-20010315"/>
      </Transforms>
      <DigestMethod Algorithm="http://www.w3.org/2001/04/xmlenc#sha256"/>
      <DigestValue>MrCRyg0fkpbarMofRsSBY62JMrX/kI4YBBbOraGY27s=</DigestValue>
    </Reference>
    <Reference Type="http://www.w3.org/2000/09/xmldsig#Object" URI="#idValidSigLnImg">
      <DigestMethod Algorithm="http://www.w3.org/2001/04/xmlenc#sha256"/>
      <DigestValue>qLe2Qhd7S7XI+9QMeZbmQ4vabWVQ0iyldqTas+dA2+c=</DigestValue>
    </Reference>
    <Reference Type="http://www.w3.org/2000/09/xmldsig#Object" URI="#idInvalidSigLnImg">
      <DigestMethod Algorithm="http://www.w3.org/2001/04/xmlenc#sha256"/>
      <DigestValue>HS9dQIUyGuBIsoteDcy7/U0e7Bx9Iz/9rkF+Xt7h1q4=</DigestValue>
    </Reference>
  </SignedInfo>
  <SignatureValue>m9FMuZCzqUEGyDhP5JvpWEDXdyIlXe8LSNiBs2VSFZkPtOxxgmIM58d3n0wgsuvw7QbMMLhMb3Qq
aIyRu5RaSFuXN2ogvm4Gp+U/HEveEWXLxRn1zbcTtV1YzqPo5vZbpG3j2LPVuqxoZCfko7SadjDn
6bgqfaO/m4wOJ41C1uE+ceMR8/9LjqdZPrQ3reDYIB18CVOG33DviAHpfOP+cwPqYeFTWFo9zjeq
wBVPc7DCg/fbDjsZjQaQCu9SaAbKjEg2nbpzDMU6GtE6JFvDxkLcF9VDAaJqKV6hd3tpTNX6tg6J
66Fgx49m2vWxEprGdRkV0LvxZCp2LB2HBtBDwA==</SignatureValue>
  <KeyInfo>
    <X509Data>
      <X509Certificate>MIIIiTCCBnGgAwIBAgIIVkSGXxCLzv0wDQYJKoZIhvcNAQELBQAwWjEaMBgGA1UEAwwRQ0EtRE9DVU1FTlRBIFMuQS4xFjAUBgNVBAUTDVJVQzgwMDUwMTcyLTExFzAVBgNVBAoMDkRPQ1VNRU5UQSBTLkEuMQswCQYDVQQGEwJQWTAeFw0yNDA0MjMxODU1MDBaFw0yNjA0MjMxODU1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CoyylGT74VdhGZhoNAuy4NhICAXV8k+1XAz+7ueLkvuipOvM5KlG5ZBetrFbA+v3MRf1JghzLcu8G4s18pibNdKA9Av+DClX9pwmQMYMab9x9nlaTgNUtpczFRfHJY2D8Wrx0e2Pvng1wWXkJWTSq6v/X/M4iISKcmBk/tDZlYb+FXtUTkuLRALb65XWLz5neoYwS4HYegV9r3H3wbi9Bvqh3M3EpaPNyCqsIZ7iQKGy2HeCLlPYHAjG1zwCL/DEbzFLuFM/RWTrv6dXpGbgb9WySm1XHQYHDun+yUOcgQhHex1aK+aY3vd1p/UU8M4g9VlfEtSwDsIfF8FL7oXpLx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XmoKXtQGPLYCkvDGL8mGrKiCVfMA4GA1UdDwEB/wQEAwIF4DANBgkqhkiG9w0BAQsFAAOCAgEAdYYaT6WTzbsfEvTjrCJm93fW+r8ue1g2YMIbwAJhTyq7mfB6x28TBjK9tvcmU3IH/ddDIIMCVxyHbpQK0p4WdUyqfDzzGfvSZ+yvNLcSoioc7s3bvhPNnvNN5drxhb2aC9vbKqNPkaILj9JWHQ//LPFWWT4B9J4+5h7z2rNb2z1BkrJmUOHN7CQccXyYbQCo86zE3h+5SC4y18AyFyyAGuTQMh0MPWWMmBIwgKc7+1AKlIsTpshVI7mRYrEgXbAP4AY15HhMZh+P3y7kzPJv2iGgY8gekrtK5XT6+Kw1N/nPCQQV85uwT1Lfx/f5iomgO314Aj/ww/awHyhNZjxoppW+/P2jg3sEa739Pe1RCu4imga4eObg1OVJxpYr/o0nNe2uxeOgqAIwSLfhW2rX48+1NBtSvrJWOdWEx8fX4dNOX2js1vdnaY10iG2VNk4NELI6Z4VgFCmSDAWj3SaktMzwQI4BmpqdazjErhLqZAqDwNvSliZdqa1RpFpXLPRdd+QwKvWaC796nzE+onUBTUawMqD0prhQVYDTbOuri6FUiSKkUi92NUEpbI8r+rBZ5OMqxBWKZh1wg7MogkKGVsQx6hHpDY6YLxGt/1jblP7pr03szYfU32S9zUwsGDwdSQhZPwjmr0lsu5VQXBwP+UevF2zN+JSFln4+IZclE70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2025-05-13T23:58:52Z</mdssi:Value>
        </mdssi:SignatureTime>
      </SignatureProperty>
    </SignatureProperties>
  </Object>
  <Object Id="idOfficeObject">
    <SignatureProperties>
      <SignatureProperty Id="idOfficeV1Details" Target="#idPackageSignature">
        <SignatureInfoV1 xmlns="http://schemas.microsoft.com/office/2006/digsig">
          <SetupID>{BEC801B5-21F1-46E9-8426-AE30767D975C}</SetupID>
          <SignatureText>MCT</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2025-05-13T23:58:52Z</xd:SigningTime>
          <xd:SigningCertificate>
            <xd:Cert>
              <xd:CertDigest>
                <DigestMethod Algorithm="http://www.w3.org/2001/04/xmlenc#sha256"/>
                <DigestValue>87lMVcj3tjPMlXwNmaG2wXJAZDUHjgyrULShuXOgwK0=</DigestValue>
              </xd:CertDigest>
              <xd:IssuerSerial>
                <X509IssuerName>C=PY, O=DOCUMENTA S.A., SERIALNUMBER=RUC80050172-1, CN=CA-DOCUMENTA S.A.</X509IssuerName>
                <X509SerialNumber>6216241128535740157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sAAKo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z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FkAAABWAAAAMAAAADsAAAAq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FoAAABXAAAAJQAAAAwAAAAEAAAAVAAAAGAAAAAxAAAAOwAAAFgAAABWAAAAAQAAAFVVj0EmtI9BMQAAADsAAAADAAAATAAAAAAAAAAAAAAAAAAAAP//////////VAAAAE0AQwBUAAAAEgAAAAwAAAAK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MwAAAAPAAAAYQAAAIsAAABxAAAAAQAAAFVVj0EmtI9BDwAAAGEAAAAVAAAATAAAAAAAAAAAAAAAAAAAAP//////////eAAAAE0AYQByAGkAYQAgAEMAcgBpAHMAdABpAG4AYQAgAFQAcgBvAGMAaABlAAAADAAAAAcAAAAFAAAAAwAAAAcAAAAEAAAACAAAAAUAAAADAAAABgAAAAQAAAADAAAABwAAAAcAAAAEAAAABwAAAAUAAAAIAAAABgAAAAc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oAAAAA8AAAB2AAAAZAAAAIYAAAABAAAAVVWPQSa0j0EPAAAAdgAAAA4AAABMAAAAAAAAAAAAAAAAAAAA//////////9oAAAAVgBpAGMAZQBwAHIAZQBzAGkAZABlAG4AdABlAAgAAAADAAAABgAAAAcAAAAIAAAABQAAAAcAAAAGAAAAAwAAAAgAAAAHAAAABwAAAAQAAAAHAAAASwAAAEAAAAAwAAAABQAAACAAAAABAAAAAQAAABAAAAAAAAAAAAAAAEABAACgAAAAAAAAAAAAAABAAQAAoAAAACUAAAAMAAAAAgAAACcAAAAYAAAABQAAAAAAAAD///8AAAAAACUAAAAMAAAABQAAAEwAAABkAAAADgAAAIsAAAAkAQAAmwAAAA4AAACLAAAAFwEAABEAAAAhAPAAAAAAAAAAAAAAAIA/AAAAAAAAAAAAAIA/AAAAAAAAAAAAAAAAAAAAAAAAAAAAAAAAAAAAAAAAAAAlAAAADAAAAAAAAIAoAAAADAAAAAUAAAAlAAAADAAAAAEAAAAYAAAADAAAAAAAAAASAAAADAAAAAEAAAAWAAAADAAAAAAAAABUAAAAPAEAAA8AAACLAAAAIwEAAJsAAAABAAAAVVWPQSa0j0EPAAAAiwAAACgAAABMAAAABAAAAA4AAACLAAAAJQEAAJwAAACcAAAARgBpAHIAbQBhAGQAbwAgAHAAbwByADoAIABNAEEAUgBJAEEAIABDAFIASQBTAFQASQBOAEEAIABUAFIATwBDAEgARQAgAE4AVQDRAEUAWgAGAAAAAwAAAAUAAAALAAAABwAAAAgAAAAIAAAABAAAAAgAAAAIAAAABQAAAAMAAAAEAAAADAAAAAgAAAAIAAAAAwAAAAgAAAAEAAAACAAAAAgAAAADAAAABwAAAAcAAAADAAAACgAAAAgAAAAEAAAABwAAAAgAAAAKAAAACAAAAAkAAAAHAAAABAAAAAoAAAAJAAAACgAAAAcAAAAHAAAAFgAAAAwAAAAAAAAAJQAAAAwAAAACAAAADgAAABQAAAAAAAAAEAAAABQAAAA=</Object>
  <Object Id="idInvalidSigLnImg">AQAAAGwAAAAAAAAAAAAAAD8BAACfAAAAAAAAAAAAAABmFgAAOwsAACBFTUYAAAEAGCIAALE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WQAAAFYAAAAwAAAAOwAAACo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WgAAAFcAAAAlAAAADAAAAAQAAABUAAAAYAAAADEAAAA7AAAAWAAAAFYAAAABAAAAVVWPQSa0j0ExAAAAOwAAAAMAAABMAAAAAAAAAAAAAAAAAAAA//////////9UAAAATQBDAFQAAAASAAAADAAAAAo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zAAAAA8AAABhAAAAiwAAAHEAAAABAAAAVVWPQSa0j0EPAAAAYQAAABUAAABMAAAAAAAAAAAAAAAAAAAA//////////94AAAATQBhAHIAaQBhACAAQwByAGkAcwB0AGkAbgBhACAAVAByAG8AYwBoAGUAAAAMAAAABwAAAAUAAAADAAAABwAAAAQAAAAIAAAABQAAAAMAAAAGAAAABAAAAAMAAAAHAAAABwAAAAQAAAAHAAAABQAAAAgAAAAGAAAABwAAAAc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CgAAAADwAAAHYAAABkAAAAhgAAAAEAAABVVY9BJrSPQQ8AAAB2AAAADgAAAEwAAAAAAAAAAAAAAAAAAAD//////////2gAAABWAGkAYwBlAHAAcgBlAHMAaQBkAGUAbgB0AGUACAAAAAMAAAAGAAAABwAAAAgAAAAFAAAABwAAAAYAAAADAAAACAAAAAcAAAAHAAAABAAAAAcAAABLAAAAQAAAADAAAAAFAAAAIAAAAAEAAAABAAAAEAAAAAAAAAAAAAAAQAEAAKAAAAAAAAAAAAAAAEABAACgAAAAJQAAAAwAAAACAAAAJwAAABgAAAAFAAAAAAAAAP///wAAAAAAJQAAAAwAAAAFAAAATAAAAGQAAAAOAAAAiwAAACQBAACbAAAADgAAAIsAAAAXAQAAEQAAACEA8AAAAAAAAAAAAAAAgD8AAAAAAAAAAAAAgD8AAAAAAAAAAAAAAAAAAAAAAAAAAAAAAAAAAAAAAAAAACUAAAAMAAAAAAAAgCgAAAAMAAAABQAAACUAAAAMAAAAAQAAABgAAAAMAAAAAAAAABIAAAAMAAAAAQAAABYAAAAMAAAAAAAAAFQAAAA8AQAADwAAAIsAAAAjAQAAmwAAAAEAAABVVY9BJrSPQQ8AAACLAAAAKAAAAEwAAAAEAAAADgAAAIsAAAAlAQAAnAAAAJwAAABGAGkAcgBtAGEAZABvACAAcABvAHIAOgAgAE0AQQBSAEkAQQAgAEMAUgBJAFMAVABJAE4AQQAgAFQAUgBPAEMASABFACAATgBVANEARQBaAAYAAAADAAAABQAAAAsAAAAHAAAACAAAAAgAAAAEAAAACAAAAAgAAAAFAAAAAwAAAAQAAAAMAAAACAAAAAgAAAADAAAACAAAAAQAAAAIAAAACAAAAAMAAAAHAAAABwAAAAMAAAAKAAAACAAAAAQAAAAHAAAACAAAAAoAAAAIAAAACQAAAAcAAAAEAAAACgAAAAkAAAAKAAAABwAAAAcAAAAWAAAADAAAAAAAAAAlAAAADAAAAAIAAAAOAAAAFAAAAAAAAAAQAAAAFAAAAA==</Object>
</Signature>
</file>

<file path=_xmlsignatures/sig1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R6/4V4I0M58C83Yk5wLK2Sk1EjB+umRoBOStTrA89pw=</DigestValue>
    </Reference>
    <Reference Type="http://www.w3.org/2000/09/xmldsig#Object" URI="#idOfficeObject">
      <DigestMethod Algorithm="http://www.w3.org/2001/04/xmlenc#sha256"/>
      <DigestValue>XBqeGSumSqDgH1HCf+dXrRE5uUwxDbjkg/mI2XQzI1Q=</DigestValue>
    </Reference>
    <Reference Type="http://uri.etsi.org/01903#SignedProperties" URI="#idSignedProperties">
      <Transforms>
        <Transform Algorithm="http://www.w3.org/TR/2001/REC-xml-c14n-20010315"/>
      </Transforms>
      <DigestMethod Algorithm="http://www.w3.org/2001/04/xmlenc#sha256"/>
      <DigestValue>fw7PYoV8kMJNa9EZtw2ils0cwij0LD7EBDYIV1jyAZE=</DigestValue>
    </Reference>
    <Reference Type="http://www.w3.org/2000/09/xmldsig#Object" URI="#idValidSigLnImg">
      <DigestMethod Algorithm="http://www.w3.org/2001/04/xmlenc#sha256"/>
      <DigestValue>iS40zXaJbMqcJKLSwO0OBugSLG/vaDGVK1pNmWLR7R0=</DigestValue>
    </Reference>
    <Reference Type="http://www.w3.org/2000/09/xmldsig#Object" URI="#idInvalidSigLnImg">
      <DigestMethod Algorithm="http://www.w3.org/2001/04/xmlenc#sha256"/>
      <DigestValue>8sfBSCfleowjhmZPjAYKZ49lALuZsZx+ZGolgDfo3cs=</DigestValue>
    </Reference>
  </SignedInfo>
  <SignatureValue>Nl2ki4tw4vhdHNE367PC3owgt9sSojCmQUIvFC+sRxJWTGJcmNda/94hTWv3Fml0xWp+oLNVu9tS
oMbTlCHk6ACcziy8rVQFSSiZI5AMixSaVWMsTJyK2aEeu9jP2HADpKRBF6FSQQMOFSSiXuv3cm8i
AGs1nCdtaUXNDGRfuQLoOlhCygtoQj+zQBb8wz0qo8EZfB2q2VUFaH+giq2eKC492q0ryPrjAz9J
yQVddIs64Nu3dsvsdZY6EoSa0wt1QQJiEyOddxGMXPcw0JGeQrsnCmP6w+p5UWOQRp0Dz6cz0kV/
M4A5mCtUWw7960gE15WT/+8kCw3POMod/x/EjQ==</SignatureValue>
  <KeyInfo>
    <X509Data>
      <X509Certificate>MIIIiTCCBnGgAwIBAgIIVkSGXxCLzv0wDQYJKoZIhvcNAQELBQAwWjEaMBgGA1UEAwwRQ0EtRE9DVU1FTlRBIFMuQS4xFjAUBgNVBAUTDVJVQzgwMDUwMTcyLTExFzAVBgNVBAoMDkRPQ1VNRU5UQSBTLkEuMQswCQYDVQQGEwJQWTAeFw0yNDA0MjMxODU1MDBaFw0yNjA0MjMxODU1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CoyylGT74VdhGZhoNAuy4NhICAXV8k+1XAz+7ueLkvuipOvM5KlG5ZBetrFbA+v3MRf1JghzLcu8G4s18pibNdKA9Av+DClX9pwmQMYMab9x9nlaTgNUtpczFRfHJY2D8Wrx0e2Pvng1wWXkJWTSq6v/X/M4iISKcmBk/tDZlYb+FXtUTkuLRALb65XWLz5neoYwS4HYegV9r3H3wbi9Bvqh3M3EpaPNyCqsIZ7iQKGy2HeCLlPYHAjG1zwCL/DEbzFLuFM/RWTrv6dXpGbgb9WySm1XHQYHDun+yUOcgQhHex1aK+aY3vd1p/UU8M4g9VlfEtSwDsIfF8FL7oXpLx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XmoKXtQGPLYCkvDGL8mGrKiCVfMA4GA1UdDwEB/wQEAwIF4DANBgkqhkiG9w0BAQsFAAOCAgEAdYYaT6WTzbsfEvTjrCJm93fW+r8ue1g2YMIbwAJhTyq7mfB6x28TBjK9tvcmU3IH/ddDIIMCVxyHbpQK0p4WdUyqfDzzGfvSZ+yvNLcSoioc7s3bvhPNnvNN5drxhb2aC9vbKqNPkaILj9JWHQ//LPFWWT4B9J4+5h7z2rNb2z1BkrJmUOHN7CQccXyYbQCo86zE3h+5SC4y18AyFyyAGuTQMh0MPWWMmBIwgKc7+1AKlIsTpshVI7mRYrEgXbAP4AY15HhMZh+P3y7kzPJv2iGgY8gekrtK5XT6+Kw1N/nPCQQV85uwT1Lfx/f5iomgO314Aj/ww/awHyhNZjxoppW+/P2jg3sEa739Pe1RCu4imga4eObg1OVJxpYr/o0nNe2uxeOgqAIwSLfhW2rX48+1NBtSvrJWOdWEx8fX4dNOX2js1vdnaY10iG2VNk4NELI6Z4VgFCmSDAWj3SaktMzwQI4BmpqdazjErhLqZAqDwNvSliZdqa1RpFpXLPRdd+QwKvWaC796nzE+onUBTUawMqD0prhQVYDTbOuri6FUiSKkUi92NUEpbI8r+rBZ5OMqxBWKZh1wg7MogkKGVsQx6hHpDY6YLxGt/1jblP7pr03szYfU32S9zUwsGDwdSQhZPwjmr0lsu5VQXBwP+UevF2zN+JSFln4+IZclE70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2025-05-13T23:58:57Z</mdssi:Value>
        </mdssi:SignatureTime>
      </SignatureProperty>
    </SignatureProperties>
  </Object>
  <Object Id="idOfficeObject">
    <SignatureProperties>
      <SignatureProperty Id="idOfficeV1Details" Target="#idPackageSignature">
        <SignatureInfoV1 xmlns="http://schemas.microsoft.com/office/2006/digsig">
          <SetupID>{72D3C819-53BC-4599-958B-11A9DBE874BF}</SetupID>
          <SignatureText>MCT</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2025-05-13T23:58:57Z</xd:SigningTime>
          <xd:SigningCertificate>
            <xd:Cert>
              <xd:CertDigest>
                <DigestMethod Algorithm="http://www.w3.org/2001/04/xmlenc#sha256"/>
                <DigestValue>87lMVcj3tjPMlXwNmaG2wXJAZDUHjgyrULShuXOgwK0=</DigestValue>
              </xd:CertDigest>
              <xd:IssuerSerial>
                <X509IssuerName>C=PY, O=DOCUMENTA S.A., SERIALNUMBER=RUC80050172-1, CN=CA-DOCUMENTA S.A.</X509IssuerName>
                <X509SerialNumber>6216241128535740157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mBsAAKo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z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MzM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FkAAABWAAAAMAAAADsAAAAq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FoAAABXAAAAJQAAAAwAAAAEAAAAVAAAAGAAAAAxAAAAOwAAAFgAAABWAAAAAQAAAFVVj0EmtI9BMQAAADsAAAADAAAATAAAAAAAAAAAAAAAAAAAAP//////////VAAAAE0AQwBUAAVUEgAAAAwAAAAK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MwAAAAPAAAAYQAAAIsAAABxAAAAAQAAAFVVj0EmtI9BDwAAAGEAAAAVAAAATAAAAAAAAAAAAAAAAAAAAP//////////eAAAAE0AYQByAGkAYQAgAEMAcgBpAHMAdABpAG4AYQAgAFQAcgBvAGMAaABlAMCdDAAAAAcAAAAFAAAAAwAAAAcAAAAEAAAACAAAAAUAAAADAAAABgAAAAQAAAADAAAABwAAAAcAAAAEAAAABwAAAAUAAAAIAAAABgAAAAc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oAAAAA8AAAB2AAAAZAAAAIYAAAABAAAAVVWPQSa0j0EPAAAAdgAAAA4AAABMAAAAAAAAAAAAAAAAAAAA//////////9oAAAAVgBpAGMAZQBwAHIAZQBzAGkAZABlAG4AdABlAAgAAAADAAAABgAAAAcAAAAIAAAABQAAAAcAAAAGAAAAAwAAAAgAAAAHAAAABwAAAAQAAAAHAAAASwAAAEAAAAAwAAAABQAAACAAAAABAAAAAQAAABAAAAAAAAAAAAAAAEABAACgAAAAAAAAAAAAAABAAQAAoAAAACUAAAAMAAAAAgAAACcAAAAYAAAABQAAAAAAAAD///8AAAAAACUAAAAMAAAABQAAAEwAAABkAAAADgAAAIsAAAAkAQAAmwAAAA4AAACLAAAAFwEAABEAAAAhAPAAAAAAAAAAAAAAAIA/AAAAAAAAAAAAAIA/AAAAAAAAAAAAAAAAAAAAAAAAAAAAAAAAAAAAAAAAAAAlAAAADAAAAAAAAIAoAAAADAAAAAUAAAAlAAAADAAAAAEAAAAYAAAADAAAAAAAAAASAAAADAAAAAEAAAAWAAAADAAAAAAAAABUAAAAPAEAAA8AAACLAAAAIwEAAJsAAAABAAAAVVWPQSa0j0EPAAAAiwAAACgAAABMAAAABAAAAA4AAACLAAAAJQEAAJwAAACcAAAARgBpAHIAbQBhAGQAbwAgAHAAbwByADoAIABNAEEAUgBJAEEAIABDAFIASQBTAFQASQBOAEEAIABUAFIATwBDAEgARQAgAE4AVQDRAEUAWgAGAAAAAwAAAAUAAAALAAAABwAAAAgAAAAIAAAABAAAAAgAAAAIAAAABQAAAAMAAAAEAAAADAAAAAgAAAAIAAAAAwAAAAgAAAAEAAAACAAAAAgAAAADAAAABwAAAAcAAAADAAAACgAAAAgAAAAEAAAABwAAAAgAAAAKAAAACAAAAAkAAAAHAAAABAAAAAoAAAAJAAAACgAAAAcAAAAHAAAAFgAAAAwAAAAAAAAAJQAAAAwAAAACAAAADgAAABQAAAAAAAAAEAAAABQAAAA=</Object>
  <Object Id="idInvalidSigLnImg">AQAAAGwAAAAAAAAAAAAAAD8BAACfAAAAAAAAAAAAAABmFgAAOwsAACBFTUYAAAEAGCIAALE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0O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dHQ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WQAAAFYAAAAwAAAAOwAAACo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WgAAAFcAAAAlAAAADAAAAAQAAABUAAAAYAAAADEAAAA7AAAAWAAAAFYAAAABAAAAVVWPQSa0j0ExAAAAOwAAAAMAAABMAAAAAAAAAAAAAAAAAAAA//////////9UAAAATQBDAFQAZXgSAAAADAAAAAo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zAAAAA8AAABhAAAAiwAAAHEAAAABAAAAVVWPQSa0j0EPAAAAYQAAABUAAABMAAAAAAAAAAAAAAAAAAAA//////////94AAAATQBhAHIAaQBhACAAQwByAGkAcwB0AGkAbgBhACAAVAByAG8AYwBoAGUAbD4MAAAABwAAAAUAAAADAAAABwAAAAQAAAAIAAAABQAAAAMAAAAGAAAABAAAAAMAAAAHAAAABwAAAAQAAAAHAAAABQAAAAgAAAAGAAAABwAAAAc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CgAAAADwAAAHYAAABkAAAAhgAAAAEAAABVVY9BJrSPQQ8AAAB2AAAADgAAAEwAAAAAAAAAAAAAAAAAAAD//////////2gAAABWAGkAYwBlAHAAcgBlAHMAaQBkAGUAbgB0AGUACAAAAAMAAAAGAAAABwAAAAgAAAAFAAAABwAAAAYAAAADAAAACAAAAAcAAAAHAAAABAAAAAcAAABLAAAAQAAAADAAAAAFAAAAIAAAAAEAAAABAAAAEAAAAAAAAAAAAAAAQAEAAKAAAAAAAAAAAAAAAEABAACgAAAAJQAAAAwAAAACAAAAJwAAABgAAAAFAAAAAAAAAP///wAAAAAAJQAAAAwAAAAFAAAATAAAAGQAAAAOAAAAiwAAACQBAACbAAAADgAAAIsAAAAXAQAAEQAAACEA8AAAAAAAAAAAAAAAgD8AAAAAAAAAAAAAgD8AAAAAAAAAAAAAAAAAAAAAAAAAAAAAAAAAAAAAAAAAACUAAAAMAAAAAAAAgCgAAAAMAAAABQAAACUAAAAMAAAAAQAAABgAAAAMAAAAAAAAABIAAAAMAAAAAQAAABYAAAAMAAAAAAAAAFQAAAA8AQAADwAAAIsAAAAjAQAAmwAAAAEAAABVVY9BJrSPQQ8AAACLAAAAKAAAAEwAAAAEAAAADgAAAIsAAAAlAQAAnAAAAJwAAABGAGkAcgBtAGEAZABvACAAcABvAHIAOgAgAE0AQQBSAEkAQQAgAEMAUgBJAFMAVABJAE4AQQAgAFQAUgBPAEMASABFACAATgBVANEARQBaAAYAAAADAAAABQAAAAsAAAAHAAAACAAAAAgAAAAEAAAACAAAAAgAAAAFAAAAAwAAAAQAAAAMAAAACAAAAAgAAAADAAAACAAAAAQAAAAIAAAACAAAAAMAAAAHAAAABwAAAAMAAAAKAAAACAAAAAQAAAAHAAAACAAAAAoAAAAIAAAACQAAAAcAAAAEAAAACgAAAAkAAAAKAAAABwAAAAcAAAAWAAAADAAAAAAAAAAlAAAADAAAAAIAAAAOAAAAFAAAAAAAAAAQAAAAFA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RtvXQYHKEROiQJE0Q06qzpv5jLUpX4DW8z23pHwmce25dUAYnBaM3k5YHY5sBDz3wLyTIcKZK2q6
eaxBVoNQrQ==</DigestValue>
    </Reference>
    <Reference Type="http://www.w3.org/2000/09/xmldsig#Object" URI="#idOfficeObject">
      <DigestMethod Algorithm="http://www.w3.org/2001/04/xmlenc#sha512"/>
      <DigestValue>YvWT2MBU90Dc9nq8nvInFa6ligItA2YvCgn4DAPdvYgBR4OsVwWCmZ8JimsmtrJGXxQD6pS1fXuQ
nCz4h4tc7A==</DigestValue>
    </Reference>
    <Reference Type="http://uri.etsi.org/01903#SignedProperties" URI="#idSignedProperties">
      <Transforms>
        <Transform Algorithm="http://www.w3.org/TR/2001/REC-xml-c14n-20010315"/>
      </Transforms>
      <DigestMethod Algorithm="http://www.w3.org/2001/04/xmlenc#sha512"/>
      <DigestValue>jU0siQJuKZxgPLD41oJiypWuLt2xf1zUyWSjhr+WN5rZqQJb+ezdre6m8GNdVq/5AJG0BU7a1CLS
Kb9LNt/u9A==</DigestValue>
    </Reference>
    <Reference Type="http://www.w3.org/2000/09/xmldsig#Object" URI="#idValidSigLnImg">
      <DigestMethod Algorithm="http://www.w3.org/2001/04/xmlenc#sha512"/>
      <DigestValue>pDyRY3zOq8aIaPyW2f1rR8JSNTk5pDTLr50+7jzO1w1yLtTIHa31sLVmnfVonsxZwA5F6dViLBQr
j5qUf9ARbw==</DigestValue>
    </Reference>
    <Reference Type="http://www.w3.org/2000/09/xmldsig#Object" URI="#idInvalidSigLnImg">
      <DigestMethod Algorithm="http://www.w3.org/2001/04/xmlenc#sha512"/>
      <DigestValue>dEreBo6YkaAjyLqD45x1UXjXNWrUgBlzEa//bM3ldrC09Vrs2SkkVmrPQYbfDnVFMN22uACFJoel
XH/L1ryeVA==</DigestValue>
    </Reference>
  </SignedInfo>
  <SignatureValue>pG55KX5l5TB/EWrq/iMnFASXmJMZ58PcJB3/eBR90LzwT/GqYR7eHMxGt57o0tAI6ojOvgdjc/+q
ng9hjZU4SztScklXsaskuJeo2R4kuJXfb0NEPU32Xc2KLdm2suwKXcBzWhoMtKwj+4mtHXpXmF+5
LYWjJCFGw7jgkP+DM5WmgIQS6YCAiu6Q2fDR9a3oQo4cj0NmsEcv99gSHy9+KBXRcZbCvrAzIoGr
EEItoFtKjB+W9PCJhu3jSnqhWLGdfC+W90YJ+46X0xybChKLu5G8cIu8crnvswHV1p+eR1rJPM02
39HrjyNWymntFfbBl7UJKVRdpPOoAM+bL3CxbA==</SignatureValue>
  <KeyInfo>
    <X509Data>
      <X509Certificate>MIIHqDCCBZCgAwIBAgIRAIsgovtyDCSiRwszR8457m4wDQYJKoZIhvcNAQENBQAwgYUxCzAJBgNVBAYTAlBZMQ0wCwYDVQQKEwRJQ1BQMTgwNgYDVQQLEy9QcmVzdGFkb3IgQ3VhbGlmaWNhZG8gZGUgU2VydmljaW9zIGRlIENvbmZpYW56YTEVMBMGA1UEAxMMQ09ERTEwMCBTLkEuMRYwFAYDVQQFEw1SVUM4MDA4MDYxMC03MB4XDTI1MDQwODE5MDcxNloXDTI3MDQwODE5MDcxNlowgb0xCzAJBgNVBAYTAlBZMTYwNAYDVQQKDC1DRVJUSUZJQ0FETyBDVUFMSUZJQ0FETyBERSBGSVJNQSBFTEVDVFLDk05JQ0ExCzAJBgNVBAsTAkYyMRUwEwYDVQQEEwxHT01FWiBUT1JSRVMxFzAVBgNVBCoTDkRBSElBTkEgQU5EUkVBMSUwIwYDVQQDExxEQUhJQU5BIEFORFJFQSAgR09NRVogVE9SUkVTMRIwEAYDVQQFEwlDSTM0MTUzMjYwggEiMA0GCSqGSIb3DQEBAQUAA4IBDwAwggEKAoIBAQDrPcsSDne2A6YHIE83YQfUrtm3yKsljuPSXd+nowDEkrwkhdu4JbB5krjo0dY4nsESaRgWGg56WnFxn8Z9z41dMLx6fORF3iIMlYOV7VYtbWuB86nqKSQfoZH/ykGNwJpKlEeJvhJgUqUxITS6S3G2zBzKrTvpHNYnjcliOMaQ8fcPSQD6GQqbkERdTrWEg3FcpHwLnpge73Vj1NLeM56OQ9hGvgUg3o9hxF37w9nVtaqEIuqavDju1E9GnhbcxPMfNVCu2MjokzVMVMTXGVbcYySlq97MORR4kSmcMCBKeuSHjhZWA5Eunyfq/81sVPqnhB1xnQJOMu6YhGPV+7mfAgMBAAGjggLXMIIC0zAMBgNVHRMBAf8EAjAAMB0GA1UdDgQWBBT97wzUZ56BH4HVc3/KBJhE1B6UNDAfBgNVHSMEGDAWgBS+NVRiaGDnJtMxwV+XseL2ZM4H9TAOBgNVHQ8BAf8EBAMCBeAwTgYDVR0RBEcwRYEWREFHT01FWkBDUEFGRVJSRVJF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Huso2b2RwY91a1sNKUIDeFOeLofqrs23pV5aKjGGY5UvsH+aoyfas+hB4vLFEhxrdR7FILYOQAZLcN7x8Q1fXjLK+eVySOi0Wbhd7xmknckztPp1UneGZc5szMPysOYTsIO7TUN1XvK6rl2AELTmv8MOkOP2cGbc96pPaL+pTHAuRR2TmyMSCQhE+22eLtrztBzqtpnKq4P/KMnwXppbulwGxx8WH6F7gPYwU/6tixj7c+QlrMqZR/B5odFKZQilrSbo1gVxVlnmvxmt3bW8sd/fdZm4j3ElCsWLTdCOdlZZRch8J0JxCD/6TgCZAiccai3J9sm1mcdGWLedoR6bCiGHcTYQDDJgItuSUnnQFZ/rqOnIvdQMcftF5W2aj0+qHHr053jx9sixIxifnV2zKWA2Htu1xfdfNwPmztnQLiVooIqI6cbLTeI8x6IrWDnDbsIUSaIQ8ydgMVysNcp+JP4obzoWB01u8jTbeJbGpR6eJaRxMbd5KXRPeCUGgw08H9PZmNfSBu7kIWBALQYY0bNVrkaGwljPPYhpB2HQM87wH8pZtzurKaduwwoJRypR0ZZWkE2dcNdL/byLrAMlH1WHILQxPEjoMzXbWVzPFTmZ40AKx2LNBB3zYHf2x4Xhis9Wk7ILwZc9QrDEAuTFzBvLq45zLviaQSuuWVTRNo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9kSu7pztX8A364uCffOp+1CwldPv++J+UUSYvL0w+vRkTO/S2YBG35OUIgB3X4zV0PlPLgt0vhdRVflaQGYnoA==</DigestValue>
      </Reference>
      <Reference URI="/docMetadata/LabelInfo.xml?ContentType=application/vnd.ms-office.classificationlabels+xml">
        <DigestMethod Algorithm="http://www.w3.org/2001/04/xmlenc#sha512"/>
        <DigestValue>zgkyY6HSQK1BZB2kWWxoNv5MipmhTNVieG8sdJPI+9ncNzAnZD8LMrOTVBRs6s+ybpp1DxvqRgYGdROJhmbtIA==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512"/>
        <DigestValue>usCTa/4Citpkiky0z2J7W2Z/bB/T4nCq2Di9h6tPEGmWYrokQuvHLe22NGqTjb/oEXrokbeoaJyppmFn5+qeFA==</DigestValue>
      </Reference>
      <Reference URI="/xl/calcChain.xml?ContentType=application/vnd.openxmlformats-officedocument.spreadsheetml.calcChain+xml">
        <DigestMethod Algorithm="http://www.w3.org/2001/04/xmlenc#sha512"/>
        <DigestValue>33zfnec2QKnKJ/PtxctS/8pLgbEmmjpEB6jl6xDEPLwpe6/lQz7VeHQz7IelK/Bcc1oNy+o3+2YQSOjfqkhDmQ==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/vD+TMAesbVivJYLl6c3cA/KKAHBFjP5NGsE+yVfoX1MvvC5vxij4GfI8OJ9cu12E0m8H85itLIae9+N/ydXPg==</DigestValue>
      </Reference>
      <Reference URI="/xl/drawings/drawing1.xml?ContentType=application/vnd.openxmlformats-officedocument.drawing+xml">
        <DigestMethod Algorithm="http://www.w3.org/2001/04/xmlenc#sha512"/>
        <DigestValue>s8fgwTh33sUNHpJnKH+gtDhCL/XxgS4d7AtFDxcpKunPUJ25vABxFDXdJf+KomJj6V+3PtnA6fWN47fCXWd8Uw==</DigestValue>
      </Reference>
      <Reference URI="/xl/drawings/drawing2.xml?ContentType=application/vnd.openxmlformats-officedocument.drawing+xml">
        <DigestMethod Algorithm="http://www.w3.org/2001/04/xmlenc#sha512"/>
        <DigestValue>FxbnMXqP8ATppQzKhcxxm+pORPeRxn4O0fUikPLA8Qs1ohkAeMfsiG8DPaUBc71GEf2uNCeL3UmKjVeyZAMUVA==</DigestValue>
      </Reference>
      <Reference URI="/xl/drawings/drawing3.xml?ContentType=application/vnd.openxmlformats-officedocument.drawing+xml">
        <DigestMethod Algorithm="http://www.w3.org/2001/04/xmlenc#sha512"/>
        <DigestValue>bLBfkruD5T9l4+VH/VcVQO78yjga7Uoo501der+pli+f2KwHb0lFrZycj6MHz/gA+8szhjr4L4YnmYJ1KmZa7Q==</DigestValue>
      </Reference>
      <Reference URI="/xl/drawings/drawing4.xml?ContentType=application/vnd.openxmlformats-officedocument.drawing+xml">
        <DigestMethod Algorithm="http://www.w3.org/2001/04/xmlenc#sha512"/>
        <DigestValue>1fhhX3JvoYhIDinAoOnYV3YVOfLzRYiI7VTouoR5rRtABENlGFnXSw4BXIqaynwWT1lBZ1/7c4xEJnKQTUxhMA==</DigestValue>
      </Reference>
      <Reference URI="/xl/drawings/drawing5.xml?ContentType=application/vnd.openxmlformats-officedocument.drawing+xml">
        <DigestMethod Algorithm="http://www.w3.org/2001/04/xmlenc#sha512"/>
        <DigestValue>pZtavBVracVmvtKG/x19y8aCqqGp1pB34f/lV/CpT9ws5pDcWuckM9M4MMEaOoY5963QamSLIEpsw9XebYbeEA==</DigestValue>
      </Reference>
      <Reference URI="/xl/drawings/drawing6.xml?ContentType=application/vnd.openxmlformats-officedocument.drawing+xml">
        <DigestMethod Algorithm="http://www.w3.org/2001/04/xmlenc#sha512"/>
        <DigestValue>88SBM5bzNK+LPMb7UZG05GRZ8Io3sSRpJw7TFXYf/w5tRd+oVZtultXhbGyQa5iZ7qi72gWs3zI0t9TgZpm9eQ==</DigestValue>
      </Reference>
      <Reference URI="/xl/drawings/drawing7.xml?ContentType=application/vnd.openxmlformats-officedocument.drawing+xml">
        <DigestMethod Algorithm="http://www.w3.org/2001/04/xmlenc#sha512"/>
        <DigestValue>qQWQx6gFE3KCWFy3HlSUMYo49ETAsflURudgWkXVA0CVfDUxCl/FXvW7zwjkTzU/yzd7PnSTQppZhw7ajydxNQ==</DigestValue>
      </Reference>
      <Reference URI="/xl/drawings/drawing8.xml?ContentType=application/vnd.openxmlformats-officedocument.drawing+xml">
        <DigestMethod Algorithm="http://www.w3.org/2001/04/xmlenc#sha512"/>
        <DigestValue>Tk5XCMyllastPidHWRYQhP7bRNxm2qK28gFpL20GxcviEwStH/kxe/Jy10nTWAbiBwOdDm/JPvHIRCmasN7DdQ==</DigestValue>
      </Reference>
      <Reference URI="/xl/drawings/vmlDrawing1.vml?ContentType=application/vnd.openxmlformats-officedocument.vmlDrawing">
        <DigestMethod Algorithm="http://www.w3.org/2001/04/xmlenc#sha512"/>
        <DigestValue>O8BTGYqnBbgGTcZaVukiyBDjY7vtsoCA/zzm16WKckWTmp8dIMYgaJQ5g+JE7qb7m6hyTNN7s9pnpZL1mh7uIw==</DigestValue>
      </Reference>
      <Reference URI="/xl/drawings/vmlDrawing2.vml?ContentType=application/vnd.openxmlformats-officedocument.vmlDrawing">
        <DigestMethod Algorithm="http://www.w3.org/2001/04/xmlenc#sha512"/>
        <DigestValue>s2xawkwPJnffhkiwoDReyjT5jE4a2gBu5CJggu8zrrGWqrld0rtHqSXBIrXguO0LZ9qRmcaRr/e02NBGIXb6Ug==</DigestValue>
      </Reference>
      <Reference URI="/xl/drawings/vmlDrawing3.vml?ContentType=application/vnd.openxmlformats-officedocument.vmlDrawing">
        <DigestMethod Algorithm="http://www.w3.org/2001/04/xmlenc#sha512"/>
        <DigestValue>5OmxOHz0lz222LF4vJ1CXG+k+GMNeNs06XPFvJugppuUKIQjBkewVudGW1JoYaTSgPe02Azbm9fBmsGrsGh2Ug==</DigestValue>
      </Reference>
      <Reference URI="/xl/drawings/vmlDrawing4.vml?ContentType=application/vnd.openxmlformats-officedocument.vmlDrawing">
        <DigestMethod Algorithm="http://www.w3.org/2001/04/xmlenc#sha512"/>
        <DigestValue>HMwR83FMm6OUK/Z0QmFefDnlu0ftlbRWrdZ5ZYL/4INKwqRkFxEjkXSbQYWo5cZxLIgftMIAsBiei0eJqsRaaw==</DigestValue>
      </Reference>
      <Reference URI="/xl/drawings/vmlDrawing5.vml?ContentType=application/vnd.openxmlformats-officedocument.vmlDrawing">
        <DigestMethod Algorithm="http://www.w3.org/2001/04/xmlenc#sha512"/>
        <DigestValue>HGHU9Xr2dagRdtXIH83WzwfIUpG6JmOo3E054rw+VZDAIbFoMQhiSM3TzwzaLIuydY6YbDGVJAJQYbZU3dp/Aw==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Imu4/+hDj7L3rJV6R8EBYCkAqlwgUP4AMtClZJMwBe+ixuADz1L9j7lB28G+gBzh0HRfQ/ioVOD5O4eAd2ENew==</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jR1CR2Tc5xH4dZlAfrVF7/YaiDCdwmxuxrS2p3kJT6e8V2FyjzzNIdpVTzc0Oq48gG5wD0wf0fRtm1Y79vEItQ==</DigestValue>
      </Reference>
      <Reference URI="/xl/externalLinks/externalLink1.xml?ContentType=application/vnd.openxmlformats-officedocument.spreadsheetml.externalLink+xml">
        <DigestMethod Algorithm="http://www.w3.org/2001/04/xmlenc#sha512"/>
        <DigestValue>vYAjbIsj76rsUcSfgM2k01Z+b8ohNK2eISsgLGecEYWwsUqY46+7r7Zyr/miWlXIT6MYouRc6hzcHm9QSDj7Xw==</DigestValue>
      </Reference>
      <Reference URI="/xl/externalLinks/externalLink2.xml?ContentType=application/vnd.openxmlformats-officedocument.spreadsheetml.externalLink+xml">
        <DigestMethod Algorithm="http://www.w3.org/2001/04/xmlenc#sha512"/>
        <DigestValue>zNxZLKxGKMJg7FXYPIc0o68vfmb9xB7RD1Lm0PfpPXT8vAjQp7+mqdN5Jvn/Fwp+uBKv+3jr+n6suFRBeTF4pA==</DigestValue>
      </Reference>
      <Reference URI="/xl/media/image1.png?ContentType=image/png">
        <DigestMethod Algorithm="http://www.w3.org/2001/04/xmlenc#sha512"/>
        <DigestValue>0J/YeztM+DOtHM/9GR7617vrmSUpHmoP6GpBmOpfi4NfaeoG1BgncCzzJ/kvxNT1uvACFGwxR/7aswD2kQHh+Q==</DigestValue>
      </Reference>
      <Reference URI="/xl/media/image2.emf?ContentType=image/x-emf">
        <DigestMethod Algorithm="http://www.w3.org/2001/04/xmlenc#sha512"/>
        <DigestValue>mR6fBfpwJU4tWnT880wYjlmU5ubb/LH6G2keYitLTH7gARytoVV4Wk/ln7IpQiG+olX1lZ+OiScMctD6hlRpmw==</DigestValue>
      </Reference>
      <Reference URI="/xl/media/image3.emf?ContentType=image/x-emf">
        <DigestMethod Algorithm="http://www.w3.org/2001/04/xmlenc#sha512"/>
        <DigestValue>SNWDj+uSCEQtqMD5XfnZc9vJvqA78XCWhebSm7AnhEARrTk4fHhmnFaEDavBCRNHLFDHMJbbMgao/XP+u2/SKg==</DigestValue>
      </Reference>
      <Reference URI="/xl/media/image4.emf?ContentType=image/x-emf">
        <DigestMethod Algorithm="http://www.w3.org/2001/04/xmlenc#sha512"/>
        <DigestValue>gkWBeAtZFE/+NEtKA95uWWs2qBBzsCUvXusKveJcgporAdgSPoJrtF+Kn0ntWlyIzPWafjQVeAFbcckk4g1Amg==</DigestValue>
      </Reference>
      <Reference URI="/xl/media/image5.emf?ContentType=image/x-emf">
        <DigestMethod Algorithm="http://www.w3.org/2001/04/xmlenc#sha512"/>
        <DigestValue>V061xXC5F0WMAyDB86bz9o609rxNHC9OZkQrmWQqX0L8S5cZi+5Z1COA5Ey2Gv5o3g08Io9KRK0lMtcXxLaNPw==</DigestValue>
      </Reference>
      <Reference URI="/xl/printerSettings/printerSettings1.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10.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2.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3.bin?ContentType=application/vnd.openxmlformats-officedocument.spreadsheetml.printerSettings">
        <DigestMethod Algorithm="http://www.w3.org/2001/04/xmlenc#sha512"/>
        <DigestValue>vr7zRE1PDRQZk0O+jP6xgzrtwXfHr1aOB5dp3LuLEBBPzvjl0CuRfabRqfQMuHXt8xJWrOju1atF+JpeTeCTAA==</DigestValue>
      </Reference>
      <Reference URI="/xl/printerSettings/printerSettings14.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5.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6.bin?ContentType=application/vnd.openxmlformats-officedocument.spreadsheetml.printerSettings">
        <DigestMethod Algorithm="http://www.w3.org/2001/04/xmlenc#sha512"/>
        <DigestValue>xOaoqvdY2+vsDDUbenH5ZyC0fPEn+/pk6YNXm0fWcr5DudKZunUGeUgS1F/3aaIwGTTaE8aTtFeRL6YoQRSPRQ==</DigestValue>
      </Reference>
      <Reference URI="/xl/printerSettings/printerSettings17.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8.bin?ContentType=application/vnd.openxmlformats-officedocument.spreadsheetml.printerSettings">
        <DigestMethod Algorithm="http://www.w3.org/2001/04/xmlenc#sha512"/>
        <DigestValue>i0UnTXlq4gNPeGJL0JJtMJMtsqFQIYHE9OwHWf7E0Ue+sDLuHcNWuSAAIntHyfTG6l1budm2piENd2QuvcZocA==</DigestValue>
      </Reference>
      <Reference URI="/xl/printerSettings/printerSettings19.bin?ContentType=application/vnd.openxmlformats-officedocument.spreadsheetml.printerSettings">
        <DigestMethod Algorithm="http://www.w3.org/2001/04/xmlenc#sha512"/>
        <DigestValue>e74gdx0vyejNdV5zVABWWrO2QdZyTJxk2wWuatU6JqtzxdtkIAfbaVDB6rF6F9dbM+GKJcnMFDDFdceMPs3GgQ==</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0.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2.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3.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24.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25.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6.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7.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8.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9.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30.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1.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2.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4.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5.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6.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7.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8.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9.bin?ContentType=application/vnd.openxmlformats-officedocument.spreadsheetml.printerSettings">
        <DigestMethod Algorithm="http://www.w3.org/2001/04/xmlenc#sha512"/>
        <DigestValue>xqgyM31j9yLEKRfv0Tcwq74LL0DUYF46B8AXWwG6JjMc+8D24P0K8YAVa+imHubDUIm+Ll81w0DxDnF7KTmj1Q==</DigestValue>
      </Reference>
      <Reference URI="/xl/sharedStrings.xml?ContentType=application/vnd.openxmlformats-officedocument.spreadsheetml.sharedStrings+xml">
        <DigestMethod Algorithm="http://www.w3.org/2001/04/xmlenc#sha512"/>
        <DigestValue>DwUsgfLpOlZ4s7fiJDNxyf5B64AG9yFboPV52e27zmMK16kUzhEz3DDeJWx7eP56iwAJr2hnbgc8952Vglb5Cw==</DigestValue>
      </Reference>
      <Reference URI="/xl/styles.xml?ContentType=application/vnd.openxmlformats-officedocument.spreadsheetml.styles+xml">
        <DigestMethod Algorithm="http://www.w3.org/2001/04/xmlenc#sha512"/>
        <DigestValue>c8pUc3zqbkAYOg2vVt5WTusY8llK6RZbOiXB20ouyvWh4UGBw/UKZaX9MhuwxEmDBHHkc5ztOjre076S8A9GMA==</DigestValue>
      </Reference>
      <Reference URI="/xl/theme/theme1.xml?ContentType=application/vnd.openxmlformats-officedocument.theme+xml">
        <DigestMethod Algorithm="http://www.w3.org/2001/04/xmlenc#sha512"/>
        <DigestValue>76eo5ECoom53GHPvzbWL8z6vGMM214UT/S4gHnzUTDN7wmv0Fl5Cveh+fFnsv9P62p0uMT0hNTVNf07CavwI4Q==</DigestValue>
      </Reference>
      <Reference URI="/xl/workbook.xml?ContentType=application/vnd.openxmlformats-officedocument.spreadsheetml.sheet.main+xml">
        <DigestMethod Algorithm="http://www.w3.org/2001/04/xmlenc#sha512"/>
        <DigestValue>XyORVbZH7CIxDfO0nSLuNBgHaA0qLXIQHxlx9JbiereGZqAOXtANGsOmG18Dx4iCsszUST89Sr5FuME7un130Q==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xoXcPe1fboSSW3jC7V712yNxnIoMxn9134kCupKFdevFmuq9uKnYmiRxaZi6UUAs4VOi9PbWzGqSaIMWcVrCog==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StBMMv6042zn8aYzYlBFD1tGgc1gXdokmqhNxNh4+iou6GrZzknr0r31qbmj9NDqJhxktvLVFvxd9VpMfJCRbQ==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pTK0TgV6No76Ed5ZWBIdc5NNoYOfFoT0egySNgk4zS8tEop4H5DvkEy97bV1yY+tI72jMCeYK6dtDurvwVM9FQ==</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ENNvxjy3c0/wiOfO8kIYUTyyoxFScsP+hEKUrY3r1ZYos1ClJ2lI5Y6mbW/l4G3oToj4z345cfOt9MuRiZvPYg==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512"/>
        <DigestValue>RxDfXPyXgyhdxeRfYzYUvVviV5+AKjCfcmd1U9rbDVlC3V6gKeBR0lz4BClfYwzdAhBnKice8+eV8RBGW9y4Og==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FFgBfu+vGj09YgYXtJyZd0T1ApCPGyPvPfYvWUmEa9JpT5mdWx6JC/lwlmorBh3aZqxNoTzmApr8G+YmNl1mZw==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512"/>
        <DigestValue>vWd0wNB3PyhXJ44ZWcdRTnYyNwGJPAdQrr6mIOEXpAjo8i4mm+WjBydanxdmobg+bMyKAgZ/ajtLNqh9LzAoIQ==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512"/>
        <DigestValue>UI/o+aVTeifnsE+Dn3QEzIDCsC22GhYBcWT4R79wa89OYjOxnV13fpB2Ht5O1D1GOYAOg11txEbN/dLvzqJMPg==</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512"/>
        <DigestValue>KGO/Hj7qzwi+4GoF001ZtiaFrRAWRktHgCNN/VmHgSrseebvf4bIu5DfEfpM4uFe8crETo5prCAi7kPh5uBI4w==</DigestValue>
      </Reference>
      <Reference URI="/xl/worksheets/sheet1.xml?ContentType=application/vnd.openxmlformats-officedocument.spreadsheetml.worksheet+xml">
        <DigestMethod Algorithm="http://www.w3.org/2001/04/xmlenc#sha512"/>
        <DigestValue>9T7QhFgGzqsPbNVgwur6JSzN8ReoT69ZKrPb49bwfaNGqjoIfPIJGVquZWbHRijYGJzuw3Eg4sp1aMLKe0kQlg==</DigestValue>
      </Reference>
      <Reference URI="/xl/worksheets/sheet2.xml?ContentType=application/vnd.openxmlformats-officedocument.spreadsheetml.worksheet+xml">
        <DigestMethod Algorithm="http://www.w3.org/2001/04/xmlenc#sha512"/>
        <DigestValue>c81WMnInj6VugIpfVMbj3JYyoed1RzaKwRqGrvUb1/LBKT0OETmKTWAijtbExGYvpylpz2xygko7VTwoxpcKTg==</DigestValue>
      </Reference>
      <Reference URI="/xl/worksheets/sheet3.xml?ContentType=application/vnd.openxmlformats-officedocument.spreadsheetml.worksheet+xml">
        <DigestMethod Algorithm="http://www.w3.org/2001/04/xmlenc#sha512"/>
        <DigestValue>Aq/8VRAnbVx68qnOIL6Mkjg3PNLEKPoJL1RNZd7ORD2VwFy3KExbV+QWy2CL+eC9SXMS1Ip3lu+wn+7ZyC2Eew==</DigestValue>
      </Reference>
      <Reference URI="/xl/worksheets/sheet4.xml?ContentType=application/vnd.openxmlformats-officedocument.spreadsheetml.worksheet+xml">
        <DigestMethod Algorithm="http://www.w3.org/2001/04/xmlenc#sha512"/>
        <DigestValue>/uj8ajdW/9SMucPyqpB2xdzfT8luG9yxWru7c6C2NWl8QYRYqd6/JPHd5ECnd8gf2B5oVnT5sJcXnKLGlJ59/g==</DigestValue>
      </Reference>
      <Reference URI="/xl/worksheets/sheet5.xml?ContentType=application/vnd.openxmlformats-officedocument.spreadsheetml.worksheet+xml">
        <DigestMethod Algorithm="http://www.w3.org/2001/04/xmlenc#sha512"/>
        <DigestValue>mq/TOW105f2zLOs1VPfU2mTNlXrZuAkvfYNdVrP+08kQN3aNmOh5yHHu6WbthGQ8OEojBpdvpvCZbgyJ8hwlIw==</DigestValue>
      </Reference>
      <Reference URI="/xl/worksheets/sheet6.xml?ContentType=application/vnd.openxmlformats-officedocument.spreadsheetml.worksheet+xml">
        <DigestMethod Algorithm="http://www.w3.org/2001/04/xmlenc#sha512"/>
        <DigestValue>u5N65AfAGg3sZ2xFizYisSYw/Hw1lk9saYV591fiL60KV5VRNaxhBz0MdWJeNC2iGhlinDl2C2OlmfwjE/ImKg==</DigestValue>
      </Reference>
      <Reference URI="/xl/worksheets/sheet7.xml?ContentType=application/vnd.openxmlformats-officedocument.spreadsheetml.worksheet+xml">
        <DigestMethod Algorithm="http://www.w3.org/2001/04/xmlenc#sha512"/>
        <DigestValue>qI8C1UE6NkT7wa/C2eODSkMt6CPvMeuiFP1zblZ6gFMbFen96mTDBRpjN9KbcOZqYuf95pGqTl8XYP8UC5fMSg==</DigestValue>
      </Reference>
      <Reference URI="/xl/worksheets/sheet8.xml?ContentType=application/vnd.openxmlformats-officedocument.spreadsheetml.worksheet+xml">
        <DigestMethod Algorithm="http://www.w3.org/2001/04/xmlenc#sha512"/>
        <DigestValue>nYchScpjGWMg2TmnwRzH+7zbn7dEpkVYqrCH7MYr2ZVH7JONn2eeiP/kxroIhQ/1o598huTBCYjvXnulo6W9Eg==</DigestValue>
      </Reference>
      <Reference URI="/xl/worksheets/sheet9.xml?ContentType=application/vnd.openxmlformats-officedocument.spreadsheetml.worksheet+xml">
        <DigestMethod Algorithm="http://www.w3.org/2001/04/xmlenc#sha512"/>
        <DigestValue>8kxkWdYkEkWsTzAMVnVNl2tGQFs1ItxmGJvkhACyJ3ui9ExvTezO9fSncuFO67qKGQg5Ot/eZjCjI2nPF4MArg==</DigestValue>
      </Reference>
    </Manifest>
    <SignatureProperties>
      <SignatureProperty Id="idSignatureTime" Target="#idPackageSignature">
        <mdssi:SignatureTime xmlns:mdssi="http://schemas.openxmlformats.org/package/2006/digital-signature">
          <mdssi:Format>YYYY-MM-DDThh:mm:ssTZD</mdssi:Format>
          <mdssi:Value>2025-05-13T20:54:43Z</mdssi:Value>
        </mdssi:SignatureTime>
      </SignatureProperty>
    </SignatureProperties>
  </Object>
  <Object Id="idOfficeObject">
    <SignatureProperties>
      <SignatureProperty Id="idOfficeV1Details" Target="#idPackageSignature">
        <SignatureInfoV1 xmlns="http://schemas.microsoft.com/office/2006/digsig">
          <SetupID>{D26B686A-62BF-4D05-864A-DFA9D6950C22}</SetupID>
          <SignatureText>Dahiana Gómez</SignatureText>
          <SignatureImage/>
          <SignatureComments/>
          <WindowsVersion>10.0</WindowsVersion>
          <OfficeVersion>16.0.18623/26</OfficeVersion>
          <ApplicationVersion>16.0.18623</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2025-05-13T20:54:43Z</xd:SigningTime>
          <xd:SigningCertificate>
            <xd:Cert>
              <xd:CertDigest>
                <DigestMethod Algorithm="http://www.w3.org/2001/04/xmlenc#sha512"/>
                <DigestValue>dMurUR+DdMcx/Ra9yt/IKFXxGt07cY+7oQ0yd5N6Js0pEe9W3bzOvSVcQ9b/lhgm9fIGivUoeXCsNZUB8VE9FQ==</DigestValue>
              </xd:CertDigest>
              <xd:IssuerSerial>
                <X509IssuerName>SERIALNUMBER=RUC80080610-7, CN=CODE100 S.A., OU=Prestador Cualificado de Servicios de Confianza, O=ICPP, C=PY</X509IssuerName>
                <X509SerialNumber>184932150585496974696853451113571675758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IBAACfAAAAAAAAAAAAAACcFgAAMwsAACBFTUYAAAEAkBsAAKo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QAzAC8ANQAvADIAMAAyADUAAAAHAAAABwAAAAUAAAAHAAAABQAAAAcAAAAHAAAABwAAAAcAAABLAAAAQAAAADAAAAAFAAAAIAAAAAEAAAABAAAAEAAAAAAAAAAAAAAAQwEAAKAAAAAAAAAAAAAAAEM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JwAAAAxAAAAOwAAALoAAABWAAAAAQAAAFVVj0FVVY9BMQAAADsAAAANAAAATAAAAAAAAAAAAAAAAAAAAP//////////aAAAAEQAYQBoAGkAYQBuAGEAIABHAPMAbQBlAHoA4EAOAAAACgAAAAsAAAAFAAAACgAAAAsAAAAKAAAABQAAAA4AAAAMAAAAEQAAAAoAAAAJAAAASwAAAEAAAAAwAAAABQAAACAAAAABAAAAAQAAABAAAAAAAAAAAAAAAEMBAACgAAAAAAAAAAAAAABDAQAAoAAAACUAAAAMAAAAAgAAACcAAAAYAAAABQAAAAAAAAD///8AAAAAACUAAAAMAAAABQAAAEwAAABkAAAAAAAAAGEAAABCAQAAmwAAAAAAAABhAAAAQwEAADsAAAAhAPAAAAAAAAAAAAAAAIA/AAAAAAAAAAAAAIA/AAAAAAAAAAAAAAAAAAAAAAAAAAAAAAAAAAAAAAAAAAAlAAAADAAAAAAAAIAoAAAADAAAAAUAAAAnAAAAGAAAAAUAAAAAAAAA////AAAAAAAlAAAADAAAAAUAAABMAAAAZAAAAA4AAABhAAAANAEAAHEAAAAOAAAAYQAAACcBAAARAAAAIQDwAAAAAAAAAAAAAACAPwAAAAAAAAAAAACAPwAAAAAAAAAAAAAAAAAAAAAAAAAAAAAAAAAAAAAAAAAAJQAAAAwAAAAAAACAKAAAAAwAAAAFAAAAJQAAAAwAAAABAAAAGAAAAAwAAAAAAAAAEgAAAAwAAAABAAAAHgAAABgAAAAOAAAAYQAAADUBAAByAAAAJQAAAAwAAAABAAAAVAAAAJwAAAAPAAAAYQAAAGoAAABxAAAAAQAAAFVVj0FVVY9BDwAAAGEAAAANAAAATAAAAAAAAAAAAAAAAAAAAP//////////aAAAAEQAYQBoAGkAYQBuAGEAIABHAG8AbQBlAHoAAAAJAAAABwAAAAcAAAADAAAABwAAAAcAAAAHAAAABAAAAAkAAAAIAAAACwAAAAcAAAAGAAAASwAAAEAAAAAwAAAABQAAACAAAAABAAAAAQAAABAAAAAAAAAAAAAAAEMBAACgAAAAAAAAAAAAAABDAQAAoAAAACUAAAAMAAAAAgAAACcAAAAYAAAABQAAAAAAAAD///8AAAAAACUAAAAMAAAABQAAAEwAAABkAAAADgAAAHYAAAA0AQAAhgAAAA4AAAB2AAAAJwEAABEAAAAhAPAAAAAAAAAAAAAAAIA/AAAAAAAAAAAAAIA/AAAAAAAAAAAAAAAAAAAAAAAAAAAAAAAAAAAAAAAAAAAlAAAADAAAAAAAAIAoAAAADAAAAAUAAAAlAAAADAAAAAEAAAAYAAAADAAAAAAAAAASAAAADAAAAAEAAAAeAAAAGAAAAA4AAAB2AAAANQEAAIcAAAAlAAAADAAAAAEAAABUAAAAhAAAAA8AAAB2AAAATAAAAIYAAAABAAAAVVWPQVVVj0EPAAAAdgAAAAkAAABMAAAAAAAAAAAAAAAAAAAA//////////9gAAAAQwBvAG4AdABhAGQAbwByAGEA6IcIAAAACAAAAAcAAAAEAAAABwAAAAgAAAAIAAAABQAAAAcAAABLAAAAQAAAADAAAAAFAAAAIAAAAAEAAAABAAAAEAAAAAAAAAAAAAAAQwEAAKAAAAAAAAAAAAAAAEMBAACgAAAAJQAAAAwAAAACAAAAJwAAABgAAAAFAAAAAAAAAP///wAAAAAAJQAAAAwAAAAFAAAATAAAAGQAAAAOAAAAiwAAADQBAACbAAAADgAAAIsAAAAnAQAAEQAAACEA8AAAAAAAAAAAAAAAgD8AAAAAAAAAAAAAgD8AAAAAAAAAAAAAAAAAAAAAAAAAAAAAAAAAAAAAAAAAACUAAAAMAAAAAAAAgCgAAAAMAAAABQAAACUAAAAMAAAAAQAAABgAAAAMAAAAAAAAABIAAAAMAAAAAQAAABYAAAAMAAAAAAAAAFQAAABEAQAADwAAAIsAAAAzAQAAmwAAAAEAAABVVY9BVVWPQQ8AAACLAAAAKQAAAEwAAAAEAAAADgAAAIsAAAA1AQAAnAAAAKAAAABGAGkAcgBtAGEAZABvACAAcABvAHIAOgAgAEQAQQBIAEkAQQBOAEEAIABBAE4ARABSAEUAQQAgACAARwBPAE0ARQBaACAAVABPAFIAUgBFAFMApUcGAAAAAwAAAAUAAAALAAAABwAAAAgAAAAIAAAABAAAAAgAAAAIAAAABQAAAAMAAAAEAAAACQAAAAgAAAAJAAAAAwAAAAgAAAAKAAAACAAAAAQAAAAIAAAACgAAAAkAAAAIAAAABwAAAAgAAAAEAAAABAAAAAkAAAAKAAAADAAAAAcAAAAHAAAABAAAAAcAAAAKAAAACAAAAAgAAAAHAAAABwAAABYAAAAMAAAAAAAAACUAAAAMAAAAAgAAAA4AAAAUAAAAAAAAABAAAAAUAAAA</Object>
  <Object Id="idInvalidSigLnImg">AQAAAGwAAAAAAAAAAAAAAEIBAACfAAAAAAAAAAAAAACcFgAAMwsAACBFTUYAAAEAECIAALE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DAQAAoAAAAAAAAAAAAAAAQw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I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nAAAADEAAAA7AAAAugAAAFYAAAABAAAAVVWPQVVVj0ExAAAAOwAAAA0AAABMAAAAAAAAAAAAAAAAAAAA//////////9oAAAARABhAGgAaQBhAG4AYQAgAEcA8wBtAGUAegAAAA4AAAAKAAAACwAAAAUAAAAKAAAACwAAAAoAAAAFAAAADgAAAAwAAAARAAAACgAAAAkAAABLAAAAQAAAADAAAAAFAAAAIAAAAAEAAAABAAAAEAAAAAAAAAAAAAAAQwEAAKAAAAAAAAAAAAAAAEMBAACgAAAAJQAAAAwAAAACAAAAJwAAABgAAAAFAAAAAAAAAP///wAAAAAAJQAAAAwAAAAFAAAATAAAAGQAAAAAAAAAYQAAAEIBAACbAAAAAAAAAGEAAABDAQAAOwAAACEA8AAAAAAAAAAAAAAAgD8AAAAAAAAAAAAAgD8AAAAAAAAAAAAAAAAAAAAAAAAAAAAAAAAAAAAAAAAAACUAAAAMAAAAAAAAgCgAAAAMAAAABQAAACcAAAAYAAAABQAAAAAAAAD///8AAAAAACUAAAAMAAAABQAAAEwAAABkAAAADgAAAGEAAAA0AQAAcQAAAA4AAABhAAAAJwEAABEAAAAhAPAAAAAAAAAAAAAAAIA/AAAAAAAAAAAAAIA/AAAAAAAAAAAAAAAAAAAAAAAAAAAAAAAAAAAAAAAAAAAlAAAADAAAAAAAAIAoAAAADAAAAAUAAAAlAAAADAAAAAEAAAAYAAAADAAAAAAAAAASAAAADAAAAAEAAAAeAAAAGAAAAA4AAABhAAAANQEAAHIAAAAlAAAADAAAAAEAAABUAAAAnAAAAA8AAABhAAAAagAAAHEAAAABAAAAVVWPQVVVj0EPAAAAYQAAAA0AAABMAAAAAAAAAAAAAAAAAAAA//////////9oAAAARABhAGgAaQBhAG4AYQAgAEcAbwBtAGUAegAAAAkAAAAHAAAABwAAAAMAAAAHAAAABwAAAAcAAAAEAAAACQAAAAgAAAALAAAABwAAAAYAAABLAAAAQAAAADAAAAAFAAAAIAAAAAEAAAABAAAAEAAAAAAAAAAAAAAAQwEAAKAAAAAAAAAAAAAAAEMBAACgAAAAJQAAAAwAAAACAAAAJwAAABgAAAAFAAAAAAAAAP///wAAAAAAJQAAAAwAAAAFAAAATAAAAGQAAAAOAAAAdgAAADQBAACGAAAADgAAAHYAAAAnAQAAEQAAACEA8AAAAAAAAAAAAAAAgD8AAAAAAAAAAAAAgD8AAAAAAAAAAAAAAAAAAAAAAAAAAAAAAAAAAAAAAAAAACUAAAAMAAAAAAAAgCgAAAAMAAAABQAAACUAAAAMAAAAAQAAABgAAAAMAAAAAAAAABIAAAAMAAAAAQAAAB4AAAAYAAAADgAAAHYAAAA1AQAAhwAAACUAAAAMAAAAAQAAAFQAAACEAAAADwAAAHYAAABMAAAAhgAAAAEAAABVVY9BVVWPQQ8AAAB2AAAACQAAAEwAAAAAAAAAAAAAAAAAAAD//////////2AAAABDAG8AbgB0AGEAZABvAHIAYQAAAAgAAAAIAAAABwAAAAQAAAAHAAAACAAAAAgAAAAFAAAABwAAAEsAAABAAAAAMAAAAAUAAAAgAAAAAQAAAAEAAAAQAAAAAAAAAAAAAABDAQAAoAAAAAAAAAAAAAAAQwEAAKAAAAAlAAAADAAAAAIAAAAnAAAAGAAAAAUAAAAAAAAA////AAAAAAAlAAAADAAAAAUAAABMAAAAZAAAAA4AAACLAAAANAEAAJsAAAAOAAAAiwAAACcBAAARAAAAIQDwAAAAAAAAAAAAAACAPwAAAAAAAAAAAACAPwAAAAAAAAAAAAAAAAAAAAAAAAAAAAAAAAAAAAAAAAAAJQAAAAwAAAAAAACAKAAAAAwAAAAFAAAAJQAAAAwAAAABAAAAGAAAAAwAAAAAAAAAEgAAAAwAAAABAAAAFgAAAAwAAAAAAAAAVAAAAEQBAAAPAAAAiwAAADMBAACbAAAAAQAAAFVVj0FVVY9BDwAAAIsAAAApAAAATAAAAAQAAAAOAAAAiwAAADUBAACcAAAAoAAAAEYAaQByAG0AYQBkAG8AIABwAG8AcgA6ACAARABBAEgASQBBAE4AQQAgAEEATgBEAFIARQBBACAAIABHAE8ATQBFAFoAIABUAE8AUgBSAEUAUwB4AAYAAAADAAAABQAAAAsAAAAHAAAACAAAAAgAAAAEAAAACAAAAAgAAAAFAAAAAwAAAAQAAAAJAAAACAAAAAkAAAADAAAACAAAAAoAAAAIAAAABAAAAAgAAAAKAAAACQAAAAgAAAAHAAAACAAAAAQAAAAEAAAACQAAAAoAAAAMAAAABwAAAAcAAAAEAAAABwAAAAoAAAAIAAAACAAAAAc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G4Tpd51AfDdj4DSiHgkaR8dV/EcP1R4gILHrHdmXnt5L74PyTlsJvAhqF7t9OBNL6Qu7WnvQEvud
E13uLRk8Ng==</DigestValue>
    </Reference>
    <Reference Type="http://www.w3.org/2000/09/xmldsig#Object" URI="#idOfficeObject">
      <DigestMethod Algorithm="http://www.w3.org/2001/04/xmlenc#sha512"/>
      <DigestValue>AKV4KvR4FvAI3XmbrBI41KF5O7vBTNry/J0IzbSbCYCpF7Z70S3dPLVg+KqHz6nilOzlixoBjTYu
fr4IqfQ1bQ==</DigestValue>
    </Reference>
    <Reference Type="http://uri.etsi.org/01903#SignedProperties" URI="#idSignedProperties">
      <Transforms>
        <Transform Algorithm="http://www.w3.org/TR/2001/REC-xml-c14n-20010315"/>
      </Transforms>
      <DigestMethod Algorithm="http://www.w3.org/2001/04/xmlenc#sha512"/>
      <DigestValue>k3E29Xf5cdfturWcwP29NeeXyZkHX3UiHSi4bdcmFl/q3Pvx/f4Q8R1/WiaKeYqIvVyr57w7oEEi
QN6fNkT1xQ==</DigestValue>
    </Reference>
    <Reference Type="http://www.w3.org/2000/09/xmldsig#Object" URI="#idValidSigLnImg">
      <DigestMethod Algorithm="http://www.w3.org/2001/04/xmlenc#sha512"/>
      <DigestValue>FHWBVcYUQTy3w+vWmY7mUvidF6c23YsjGOTfty11tEq3W19XoKIHScHect0QDGtyPquC1hcVUpgZ
IiMRZyyyRA==</DigestValue>
    </Reference>
    <Reference Type="http://www.w3.org/2000/09/xmldsig#Object" URI="#idInvalidSigLnImg">
      <DigestMethod Algorithm="http://www.w3.org/2001/04/xmlenc#sha512"/>
      <DigestValue>dEreBo6YkaAjyLqD45x1UXjXNWrUgBlzEa//bM3ldrC09Vrs2SkkVmrPQYbfDnVFMN22uACFJoel
XH/L1ryeVA==</DigestValue>
    </Reference>
  </SignedInfo>
  <SignatureValue>NNh8slRQz2KfPNg6VPHSyTrQtPz/1mE+9GmU1zvTAeD1KIyFYJecR7lyYigvLiLVysqQaT7GLnHs
9p10k7jMzf97XdZQdBF9C3gG/xmkzTab4DWBOpN18UoUjE09sbSWTnkLtihQ+nrx2zcxmFO4f48U
SWmqBUxjUiXro5eqNCqkj+g6e1U1ls9mB+6TJckJZ0MCENSckblG3IGQ5gC2p5T8mzJaZ9D1atN9
UAsxh2EZHMd/Xj01/Govp8hoeDRuTT4IwK5ufqqHn1b9j1ebkQMnXPUIn1dk5ICL3eccGCnvG+t6
NRqOvG5De0muPYd5PwS0dQnjyRZvOk4fr6AHQQ==</SignatureValue>
  <KeyInfo>
    <X509Data>
      <X509Certificate>MIIHqDCCBZCgAwIBAgIRAIsgovtyDCSiRwszR8457m4wDQYJKoZIhvcNAQENBQAwgYUxCzAJBgNVBAYTAlBZMQ0wCwYDVQQKEwRJQ1BQMTgwNgYDVQQLEy9QcmVzdGFkb3IgQ3VhbGlmaWNhZG8gZGUgU2VydmljaW9zIGRlIENvbmZpYW56YTEVMBMGA1UEAxMMQ09ERTEwMCBTLkEuMRYwFAYDVQQFEw1SVUM4MDA4MDYxMC03MB4XDTI1MDQwODE5MDcxNloXDTI3MDQwODE5MDcxNlowgb0xCzAJBgNVBAYTAlBZMTYwNAYDVQQKDC1DRVJUSUZJQ0FETyBDVUFMSUZJQ0FETyBERSBGSVJNQSBFTEVDVFLDk05JQ0ExCzAJBgNVBAsTAkYyMRUwEwYDVQQEEwxHT01FWiBUT1JSRVMxFzAVBgNVBCoTDkRBSElBTkEgQU5EUkVBMSUwIwYDVQQDExxEQUhJQU5BIEFORFJFQSAgR09NRVogVE9SUkVTMRIwEAYDVQQFEwlDSTM0MTUzMjYwggEiMA0GCSqGSIb3DQEBAQUAA4IBDwAwggEKAoIBAQDrPcsSDne2A6YHIE83YQfUrtm3yKsljuPSXd+nowDEkrwkhdu4JbB5krjo0dY4nsESaRgWGg56WnFxn8Z9z41dMLx6fORF3iIMlYOV7VYtbWuB86nqKSQfoZH/ykGNwJpKlEeJvhJgUqUxITS6S3G2zBzKrTvpHNYnjcliOMaQ8fcPSQD6GQqbkERdTrWEg3FcpHwLnpge73Vj1NLeM56OQ9hGvgUg3o9hxF37w9nVtaqEIuqavDju1E9GnhbcxPMfNVCu2MjokzVMVMTXGVbcYySlq97MORR4kSmcMCBKeuSHjhZWA5Eunyfq/81sVPqnhB1xnQJOMu6YhGPV+7mfAgMBAAGjggLXMIIC0zAMBgNVHRMBAf8EAjAAMB0GA1UdDgQWBBT97wzUZ56BH4HVc3/KBJhE1B6UNDAfBgNVHSMEGDAWgBS+NVRiaGDnJtMxwV+XseL2ZM4H9TAOBgNVHQ8BAf8EBAMCBeAwTgYDVR0RBEcwRYEWREFHT01FWkBDUEFGRVJSRVJF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Huso2b2RwY91a1sNKUIDeFOeLofqrs23pV5aKjGGY5UvsH+aoyfas+hB4vLFEhxrdR7FILYOQAZLcN7x8Q1fXjLK+eVySOi0Wbhd7xmknckztPp1UneGZc5szMPysOYTsIO7TUN1XvK6rl2AELTmv8MOkOP2cGbc96pPaL+pTHAuRR2TmyMSCQhE+22eLtrztBzqtpnKq4P/KMnwXppbulwGxx8WH6F7gPYwU/6tixj7c+QlrMqZR/B5odFKZQilrSbo1gVxVlnmvxmt3bW8sd/fdZm4j3ElCsWLTdCOdlZZRch8J0JxCD/6TgCZAiccai3J9sm1mcdGWLedoR6bCiGHcTYQDDJgItuSUnnQFZ/rqOnIvdQMcftF5W2aj0+qHHr053jx9sixIxifnV2zKWA2Htu1xfdfNwPmztnQLiVooIqI6cbLTeI8x6IrWDnDbsIUSaIQ8ydgMVysNcp+JP4obzoWB01u8jTbeJbGpR6eJaRxMbd5KXRPeCUGgw08H9PZmNfSBu7kIWBALQYY0bNVrkaGwljPPYhpB2HQM87wH8pZtzurKaduwwoJRypR0ZZWkE2dcNdL/byLrAMlH1WHILQxPEjoMzXbWVzPFTmZ40AKx2LNBB3zYHf2x4Xhis9Wk7ILwZc9QrDEAuTFzBvLq45zLviaQSuuWVTRNo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9kSu7pztX8A364uCffOp+1CwldPv++J+UUSYvL0w+vRkTO/S2YBG35OUIgB3X4zV0PlPLgt0vhdRVflaQGYnoA==</DigestValue>
      </Reference>
      <Reference URI="/docMetadata/LabelInfo.xml?ContentType=application/vnd.ms-office.classificationlabels+xml">
        <DigestMethod Algorithm="http://www.w3.org/2001/04/xmlenc#sha512"/>
        <DigestValue>zgkyY6HSQK1BZB2kWWxoNv5MipmhTNVieG8sdJPI+9ncNzAnZD8LMrOTVBRs6s+ybpp1DxvqRgYGdROJhmbtIA==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512"/>
        <DigestValue>usCTa/4Citpkiky0z2J7W2Z/bB/T4nCq2Di9h6tPEGmWYrokQuvHLe22NGqTjb/oEXrokbeoaJyppmFn5+qeFA==</DigestValue>
      </Reference>
      <Reference URI="/xl/calcChain.xml?ContentType=application/vnd.openxmlformats-officedocument.spreadsheetml.calcChain+xml">
        <DigestMethod Algorithm="http://www.w3.org/2001/04/xmlenc#sha512"/>
        <DigestValue>33zfnec2QKnKJ/PtxctS/8pLgbEmmjpEB6jl6xDEPLwpe6/lQz7VeHQz7IelK/Bcc1oNy+o3+2YQSOjfqkhDmQ==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/vD+TMAesbVivJYLl6c3cA/KKAHBFjP5NGsE+yVfoX1MvvC5vxij4GfI8OJ9cu12E0m8H85itLIae9+N/ydXPg==</DigestValue>
      </Reference>
      <Reference URI="/xl/drawings/drawing1.xml?ContentType=application/vnd.openxmlformats-officedocument.drawing+xml">
        <DigestMethod Algorithm="http://www.w3.org/2001/04/xmlenc#sha512"/>
        <DigestValue>s8fgwTh33sUNHpJnKH+gtDhCL/XxgS4d7AtFDxcpKunPUJ25vABxFDXdJf+KomJj6V+3PtnA6fWN47fCXWd8Uw==</DigestValue>
      </Reference>
      <Reference URI="/xl/drawings/drawing2.xml?ContentType=application/vnd.openxmlformats-officedocument.drawing+xml">
        <DigestMethod Algorithm="http://www.w3.org/2001/04/xmlenc#sha512"/>
        <DigestValue>FxbnMXqP8ATppQzKhcxxm+pORPeRxn4O0fUikPLA8Qs1ohkAeMfsiG8DPaUBc71GEf2uNCeL3UmKjVeyZAMUVA==</DigestValue>
      </Reference>
      <Reference URI="/xl/drawings/drawing3.xml?ContentType=application/vnd.openxmlformats-officedocument.drawing+xml">
        <DigestMethod Algorithm="http://www.w3.org/2001/04/xmlenc#sha512"/>
        <DigestValue>bLBfkruD5T9l4+VH/VcVQO78yjga7Uoo501der+pli+f2KwHb0lFrZycj6MHz/gA+8szhjr4L4YnmYJ1KmZa7Q==</DigestValue>
      </Reference>
      <Reference URI="/xl/drawings/drawing4.xml?ContentType=application/vnd.openxmlformats-officedocument.drawing+xml">
        <DigestMethod Algorithm="http://www.w3.org/2001/04/xmlenc#sha512"/>
        <DigestValue>1fhhX3JvoYhIDinAoOnYV3YVOfLzRYiI7VTouoR5rRtABENlGFnXSw4BXIqaynwWT1lBZ1/7c4xEJnKQTUxhMA==</DigestValue>
      </Reference>
      <Reference URI="/xl/drawings/drawing5.xml?ContentType=application/vnd.openxmlformats-officedocument.drawing+xml">
        <DigestMethod Algorithm="http://www.w3.org/2001/04/xmlenc#sha512"/>
        <DigestValue>pZtavBVracVmvtKG/x19y8aCqqGp1pB34f/lV/CpT9ws5pDcWuckM9M4MMEaOoY5963QamSLIEpsw9XebYbeEA==</DigestValue>
      </Reference>
      <Reference URI="/xl/drawings/drawing6.xml?ContentType=application/vnd.openxmlformats-officedocument.drawing+xml">
        <DigestMethod Algorithm="http://www.w3.org/2001/04/xmlenc#sha512"/>
        <DigestValue>88SBM5bzNK+LPMb7UZG05GRZ8Io3sSRpJw7TFXYf/w5tRd+oVZtultXhbGyQa5iZ7qi72gWs3zI0t9TgZpm9eQ==</DigestValue>
      </Reference>
      <Reference URI="/xl/drawings/drawing7.xml?ContentType=application/vnd.openxmlformats-officedocument.drawing+xml">
        <DigestMethod Algorithm="http://www.w3.org/2001/04/xmlenc#sha512"/>
        <DigestValue>qQWQx6gFE3KCWFy3HlSUMYo49ETAsflURudgWkXVA0CVfDUxCl/FXvW7zwjkTzU/yzd7PnSTQppZhw7ajydxNQ==</DigestValue>
      </Reference>
      <Reference URI="/xl/drawings/drawing8.xml?ContentType=application/vnd.openxmlformats-officedocument.drawing+xml">
        <DigestMethod Algorithm="http://www.w3.org/2001/04/xmlenc#sha512"/>
        <DigestValue>Tk5XCMyllastPidHWRYQhP7bRNxm2qK28gFpL20GxcviEwStH/kxe/Jy10nTWAbiBwOdDm/JPvHIRCmasN7DdQ==</DigestValue>
      </Reference>
      <Reference URI="/xl/drawings/vmlDrawing1.vml?ContentType=application/vnd.openxmlformats-officedocument.vmlDrawing">
        <DigestMethod Algorithm="http://www.w3.org/2001/04/xmlenc#sha512"/>
        <DigestValue>O8BTGYqnBbgGTcZaVukiyBDjY7vtsoCA/zzm16WKckWTmp8dIMYgaJQ5g+JE7qb7m6hyTNN7s9pnpZL1mh7uIw==</DigestValue>
      </Reference>
      <Reference URI="/xl/drawings/vmlDrawing2.vml?ContentType=application/vnd.openxmlformats-officedocument.vmlDrawing">
        <DigestMethod Algorithm="http://www.w3.org/2001/04/xmlenc#sha512"/>
        <DigestValue>s2xawkwPJnffhkiwoDReyjT5jE4a2gBu5CJggu8zrrGWqrld0rtHqSXBIrXguO0LZ9qRmcaRr/e02NBGIXb6Ug==</DigestValue>
      </Reference>
      <Reference URI="/xl/drawings/vmlDrawing3.vml?ContentType=application/vnd.openxmlformats-officedocument.vmlDrawing">
        <DigestMethod Algorithm="http://www.w3.org/2001/04/xmlenc#sha512"/>
        <DigestValue>5OmxOHz0lz222LF4vJ1CXG+k+GMNeNs06XPFvJugppuUKIQjBkewVudGW1JoYaTSgPe02Azbm9fBmsGrsGh2Ug==</DigestValue>
      </Reference>
      <Reference URI="/xl/drawings/vmlDrawing4.vml?ContentType=application/vnd.openxmlformats-officedocument.vmlDrawing">
        <DigestMethod Algorithm="http://www.w3.org/2001/04/xmlenc#sha512"/>
        <DigestValue>HMwR83FMm6OUK/Z0QmFefDnlu0ftlbRWrdZ5ZYL/4INKwqRkFxEjkXSbQYWo5cZxLIgftMIAsBiei0eJqsRaaw==</DigestValue>
      </Reference>
      <Reference URI="/xl/drawings/vmlDrawing5.vml?ContentType=application/vnd.openxmlformats-officedocument.vmlDrawing">
        <DigestMethod Algorithm="http://www.w3.org/2001/04/xmlenc#sha512"/>
        <DigestValue>HGHU9Xr2dagRdtXIH83WzwfIUpG6JmOo3E054rw+VZDAIbFoMQhiSM3TzwzaLIuydY6YbDGVJAJQYbZU3dp/Aw==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Imu4/+hDj7L3rJV6R8EBYCkAqlwgUP4AMtClZJMwBe+ixuADz1L9j7lB28G+gBzh0HRfQ/ioVOD5O4eAd2ENew==</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jR1CR2Tc5xH4dZlAfrVF7/YaiDCdwmxuxrS2p3kJT6e8V2FyjzzNIdpVTzc0Oq48gG5wD0wf0fRtm1Y79vEItQ==</DigestValue>
      </Reference>
      <Reference URI="/xl/externalLinks/externalLink1.xml?ContentType=application/vnd.openxmlformats-officedocument.spreadsheetml.externalLink+xml">
        <DigestMethod Algorithm="http://www.w3.org/2001/04/xmlenc#sha512"/>
        <DigestValue>vYAjbIsj76rsUcSfgM2k01Z+b8ohNK2eISsgLGecEYWwsUqY46+7r7Zyr/miWlXIT6MYouRc6hzcHm9QSDj7Xw==</DigestValue>
      </Reference>
      <Reference URI="/xl/externalLinks/externalLink2.xml?ContentType=application/vnd.openxmlformats-officedocument.spreadsheetml.externalLink+xml">
        <DigestMethod Algorithm="http://www.w3.org/2001/04/xmlenc#sha512"/>
        <DigestValue>zNxZLKxGKMJg7FXYPIc0o68vfmb9xB7RD1Lm0PfpPXT8vAjQp7+mqdN5Jvn/Fwp+uBKv+3jr+n6suFRBeTF4pA==</DigestValue>
      </Reference>
      <Reference URI="/xl/media/image1.png?ContentType=image/png">
        <DigestMethod Algorithm="http://www.w3.org/2001/04/xmlenc#sha512"/>
        <DigestValue>0J/YeztM+DOtHM/9GR7617vrmSUpHmoP6GpBmOpfi4NfaeoG1BgncCzzJ/kvxNT1uvACFGwxR/7aswD2kQHh+Q==</DigestValue>
      </Reference>
      <Reference URI="/xl/media/image2.emf?ContentType=image/x-emf">
        <DigestMethod Algorithm="http://www.w3.org/2001/04/xmlenc#sha512"/>
        <DigestValue>mR6fBfpwJU4tWnT880wYjlmU5ubb/LH6G2keYitLTH7gARytoVV4Wk/ln7IpQiG+olX1lZ+OiScMctD6hlRpmw==</DigestValue>
      </Reference>
      <Reference URI="/xl/media/image3.emf?ContentType=image/x-emf">
        <DigestMethod Algorithm="http://www.w3.org/2001/04/xmlenc#sha512"/>
        <DigestValue>SNWDj+uSCEQtqMD5XfnZc9vJvqA78XCWhebSm7AnhEARrTk4fHhmnFaEDavBCRNHLFDHMJbbMgao/XP+u2/SKg==</DigestValue>
      </Reference>
      <Reference URI="/xl/media/image4.emf?ContentType=image/x-emf">
        <DigestMethod Algorithm="http://www.w3.org/2001/04/xmlenc#sha512"/>
        <DigestValue>gkWBeAtZFE/+NEtKA95uWWs2qBBzsCUvXusKveJcgporAdgSPoJrtF+Kn0ntWlyIzPWafjQVeAFbcckk4g1Amg==</DigestValue>
      </Reference>
      <Reference URI="/xl/media/image5.emf?ContentType=image/x-emf">
        <DigestMethod Algorithm="http://www.w3.org/2001/04/xmlenc#sha512"/>
        <DigestValue>V061xXC5F0WMAyDB86bz9o609rxNHC9OZkQrmWQqX0L8S5cZi+5Z1COA5Ey2Gv5o3g08Io9KRK0lMtcXxLaNPw==</DigestValue>
      </Reference>
      <Reference URI="/xl/printerSettings/printerSettings1.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10.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2.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3.bin?ContentType=application/vnd.openxmlformats-officedocument.spreadsheetml.printerSettings">
        <DigestMethod Algorithm="http://www.w3.org/2001/04/xmlenc#sha512"/>
        <DigestValue>vr7zRE1PDRQZk0O+jP6xgzrtwXfHr1aOB5dp3LuLEBBPzvjl0CuRfabRqfQMuHXt8xJWrOju1atF+JpeTeCTAA==</DigestValue>
      </Reference>
      <Reference URI="/xl/printerSettings/printerSettings14.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5.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6.bin?ContentType=application/vnd.openxmlformats-officedocument.spreadsheetml.printerSettings">
        <DigestMethod Algorithm="http://www.w3.org/2001/04/xmlenc#sha512"/>
        <DigestValue>xOaoqvdY2+vsDDUbenH5ZyC0fPEn+/pk6YNXm0fWcr5DudKZunUGeUgS1F/3aaIwGTTaE8aTtFeRL6YoQRSPRQ==</DigestValue>
      </Reference>
      <Reference URI="/xl/printerSettings/printerSettings17.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8.bin?ContentType=application/vnd.openxmlformats-officedocument.spreadsheetml.printerSettings">
        <DigestMethod Algorithm="http://www.w3.org/2001/04/xmlenc#sha512"/>
        <DigestValue>i0UnTXlq4gNPeGJL0JJtMJMtsqFQIYHE9OwHWf7E0Ue+sDLuHcNWuSAAIntHyfTG6l1budm2piENd2QuvcZocA==</DigestValue>
      </Reference>
      <Reference URI="/xl/printerSettings/printerSettings19.bin?ContentType=application/vnd.openxmlformats-officedocument.spreadsheetml.printerSettings">
        <DigestMethod Algorithm="http://www.w3.org/2001/04/xmlenc#sha512"/>
        <DigestValue>e74gdx0vyejNdV5zVABWWrO2QdZyTJxk2wWuatU6JqtzxdtkIAfbaVDB6rF6F9dbM+GKJcnMFDDFdceMPs3GgQ==</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0.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2.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3.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24.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25.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6.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7.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8.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9.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30.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1.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2.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4.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5.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6.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7.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8.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9.bin?ContentType=application/vnd.openxmlformats-officedocument.spreadsheetml.printerSettings">
        <DigestMethod Algorithm="http://www.w3.org/2001/04/xmlenc#sha512"/>
        <DigestValue>xqgyM31j9yLEKRfv0Tcwq74LL0DUYF46B8AXWwG6JjMc+8D24P0K8YAVa+imHubDUIm+Ll81w0DxDnF7KTmj1Q==</DigestValue>
      </Reference>
      <Reference URI="/xl/sharedStrings.xml?ContentType=application/vnd.openxmlformats-officedocument.spreadsheetml.sharedStrings+xml">
        <DigestMethod Algorithm="http://www.w3.org/2001/04/xmlenc#sha512"/>
        <DigestValue>DwUsgfLpOlZ4s7fiJDNxyf5B64AG9yFboPV52e27zmMK16kUzhEz3DDeJWx7eP56iwAJr2hnbgc8952Vglb5Cw==</DigestValue>
      </Reference>
      <Reference URI="/xl/styles.xml?ContentType=application/vnd.openxmlformats-officedocument.spreadsheetml.styles+xml">
        <DigestMethod Algorithm="http://www.w3.org/2001/04/xmlenc#sha512"/>
        <DigestValue>c8pUc3zqbkAYOg2vVt5WTusY8llK6RZbOiXB20ouyvWh4UGBw/UKZaX9MhuwxEmDBHHkc5ztOjre076S8A9GMA==</DigestValue>
      </Reference>
      <Reference URI="/xl/theme/theme1.xml?ContentType=application/vnd.openxmlformats-officedocument.theme+xml">
        <DigestMethod Algorithm="http://www.w3.org/2001/04/xmlenc#sha512"/>
        <DigestValue>76eo5ECoom53GHPvzbWL8z6vGMM214UT/S4gHnzUTDN7wmv0Fl5Cveh+fFnsv9P62p0uMT0hNTVNf07CavwI4Q==</DigestValue>
      </Reference>
      <Reference URI="/xl/workbook.xml?ContentType=application/vnd.openxmlformats-officedocument.spreadsheetml.sheet.main+xml">
        <DigestMethod Algorithm="http://www.w3.org/2001/04/xmlenc#sha512"/>
        <DigestValue>XyORVbZH7CIxDfO0nSLuNBgHaA0qLXIQHxlx9JbiereGZqAOXtANGsOmG18Dx4iCsszUST89Sr5FuME7un130Q==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xoXcPe1fboSSW3jC7V712yNxnIoMxn9134kCupKFdevFmuq9uKnYmiRxaZi6UUAs4VOi9PbWzGqSaIMWcVrCog==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StBMMv6042zn8aYzYlBFD1tGgc1gXdokmqhNxNh4+iou6GrZzknr0r31qbmj9NDqJhxktvLVFvxd9VpMfJCRbQ==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pTK0TgV6No76Ed5ZWBIdc5NNoYOfFoT0egySNgk4zS8tEop4H5DvkEy97bV1yY+tI72jMCeYK6dtDurvwVM9FQ==</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ENNvxjy3c0/wiOfO8kIYUTyyoxFScsP+hEKUrY3r1ZYos1ClJ2lI5Y6mbW/l4G3oToj4z345cfOt9MuRiZvPYg==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RxDfXPyXgyhdxeRfYzYUvVviV5+AKjCfcmd1U9rbDVlC3V6gKeBR0lz4BClfYwzdAhBnKice8+eV8RBGW9y4Og==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512"/>
        <DigestValue>FFgBfu+vGj09YgYXtJyZd0T1ApCPGyPvPfYvWUmEa9JpT5mdWx6JC/lwlmorBh3aZqxNoTzmApr8G+YmNl1mZw==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512"/>
        <DigestValue>vWd0wNB3PyhXJ44ZWcdRTnYyNwGJPAdQrr6mIOEXpAjo8i4mm+WjBydanxdmobg+bMyKAgZ/ajtLNqh9LzAoIQ==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UI/o+aVTeifnsE+Dn3QEzIDCsC22GhYBcWT4R79wa89OYjOxnV13fpB2Ht5O1D1GOYAOg11txEbN/dLvzqJMPg==</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KGO/Hj7qzwi+4GoF001ZtiaFrRAWRktHgCNN/VmHgSrseebvf4bIu5DfEfpM4uFe8crETo5prCAi7kPh5uBI4w==</DigestValue>
      </Reference>
      <Reference URI="/xl/worksheets/sheet1.xml?ContentType=application/vnd.openxmlformats-officedocument.spreadsheetml.worksheet+xml">
        <DigestMethod Algorithm="http://www.w3.org/2001/04/xmlenc#sha512"/>
        <DigestValue>9T7QhFgGzqsPbNVgwur6JSzN8ReoT69ZKrPb49bwfaNGqjoIfPIJGVquZWbHRijYGJzuw3Eg4sp1aMLKe0kQlg==</DigestValue>
      </Reference>
      <Reference URI="/xl/worksheets/sheet2.xml?ContentType=application/vnd.openxmlformats-officedocument.spreadsheetml.worksheet+xml">
        <DigestMethod Algorithm="http://www.w3.org/2001/04/xmlenc#sha512"/>
        <DigestValue>c81WMnInj6VugIpfVMbj3JYyoed1RzaKwRqGrvUb1/LBKT0OETmKTWAijtbExGYvpylpz2xygko7VTwoxpcKTg==</DigestValue>
      </Reference>
      <Reference URI="/xl/worksheets/sheet3.xml?ContentType=application/vnd.openxmlformats-officedocument.spreadsheetml.worksheet+xml">
        <DigestMethod Algorithm="http://www.w3.org/2001/04/xmlenc#sha512"/>
        <DigestValue>Aq/8VRAnbVx68qnOIL6Mkjg3PNLEKPoJL1RNZd7ORD2VwFy3KExbV+QWy2CL+eC9SXMS1Ip3lu+wn+7ZyC2Eew==</DigestValue>
      </Reference>
      <Reference URI="/xl/worksheets/sheet4.xml?ContentType=application/vnd.openxmlformats-officedocument.spreadsheetml.worksheet+xml">
        <DigestMethod Algorithm="http://www.w3.org/2001/04/xmlenc#sha512"/>
        <DigestValue>/uj8ajdW/9SMucPyqpB2xdzfT8luG9yxWru7c6C2NWl8QYRYqd6/JPHd5ECnd8gf2B5oVnT5sJcXnKLGlJ59/g==</DigestValue>
      </Reference>
      <Reference URI="/xl/worksheets/sheet5.xml?ContentType=application/vnd.openxmlformats-officedocument.spreadsheetml.worksheet+xml">
        <DigestMethod Algorithm="http://www.w3.org/2001/04/xmlenc#sha512"/>
        <DigestValue>mq/TOW105f2zLOs1VPfU2mTNlXrZuAkvfYNdVrP+08kQN3aNmOh5yHHu6WbthGQ8OEojBpdvpvCZbgyJ8hwlIw==</DigestValue>
      </Reference>
      <Reference URI="/xl/worksheets/sheet6.xml?ContentType=application/vnd.openxmlformats-officedocument.spreadsheetml.worksheet+xml">
        <DigestMethod Algorithm="http://www.w3.org/2001/04/xmlenc#sha512"/>
        <DigestValue>u5N65AfAGg3sZ2xFizYisSYw/Hw1lk9saYV591fiL60KV5VRNaxhBz0MdWJeNC2iGhlinDl2C2OlmfwjE/ImKg==</DigestValue>
      </Reference>
      <Reference URI="/xl/worksheets/sheet7.xml?ContentType=application/vnd.openxmlformats-officedocument.spreadsheetml.worksheet+xml">
        <DigestMethod Algorithm="http://www.w3.org/2001/04/xmlenc#sha512"/>
        <DigestValue>qI8C1UE6NkT7wa/C2eODSkMt6CPvMeuiFP1zblZ6gFMbFen96mTDBRpjN9KbcOZqYuf95pGqTl8XYP8UC5fMSg==</DigestValue>
      </Reference>
      <Reference URI="/xl/worksheets/sheet8.xml?ContentType=application/vnd.openxmlformats-officedocument.spreadsheetml.worksheet+xml">
        <DigestMethod Algorithm="http://www.w3.org/2001/04/xmlenc#sha512"/>
        <DigestValue>nYchScpjGWMg2TmnwRzH+7zbn7dEpkVYqrCH7MYr2ZVH7JONn2eeiP/kxroIhQ/1o598huTBCYjvXnulo6W9Eg==</DigestValue>
      </Reference>
      <Reference URI="/xl/worksheets/sheet9.xml?ContentType=application/vnd.openxmlformats-officedocument.spreadsheetml.worksheet+xml">
        <DigestMethod Algorithm="http://www.w3.org/2001/04/xmlenc#sha512"/>
        <DigestValue>8kxkWdYkEkWsTzAMVnVNl2tGQFs1ItxmGJvkhACyJ3ui9ExvTezO9fSncuFO67qKGQg5Ot/eZjCjI2nPF4MArg==</DigestValue>
      </Reference>
    </Manifest>
    <SignatureProperties>
      <SignatureProperty Id="idSignatureTime" Target="#idPackageSignature">
        <mdssi:SignatureTime xmlns:mdssi="http://schemas.openxmlformats.org/package/2006/digital-signature">
          <mdssi:Format>YYYY-MM-DDThh:mm:ssTZD</mdssi:Format>
          <mdssi:Value>2025-05-13T20:54:49Z</mdssi:Value>
        </mdssi:SignatureTime>
      </SignatureProperty>
    </SignatureProperties>
  </Object>
  <Object Id="idOfficeObject">
    <SignatureProperties>
      <SignatureProperty Id="idOfficeV1Details" Target="#idPackageSignature">
        <SignatureInfoV1 xmlns="http://schemas.microsoft.com/office/2006/digsig">
          <SetupID>{970DBDD3-8B53-4C34-8B7D-53E7CB9BEC81}</SetupID>
          <SignatureText>Dahiana Gómez</SignatureText>
          <SignatureImage/>
          <SignatureComments/>
          <WindowsVersion>10.0</WindowsVersion>
          <OfficeVersion>16.0.18623/26</OfficeVersion>
          <ApplicationVersion>16.0.18623</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2025-05-13T20:54:49Z</xd:SigningTime>
          <xd:SigningCertificate>
            <xd:Cert>
              <xd:CertDigest>
                <DigestMethod Algorithm="http://www.w3.org/2001/04/xmlenc#sha512"/>
                <DigestValue>dMurUR+DdMcx/Ra9yt/IKFXxGt07cY+7oQ0yd5N6Js0pEe9W3bzOvSVcQ9b/lhgm9fIGivUoeXCsNZUB8VE9FQ==</DigestValue>
              </xd:CertDigest>
              <xd:IssuerSerial>
                <X509IssuerName>SERIALNUMBER=RUC80080610-7, CN=CODE100 S.A., OU=Prestador Cualificado de Servicios de Confianza, O=ICPP, C=PY</X509IssuerName>
                <X509SerialNumber>184932150585496974696853451113571675758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IBAACfAAAAAAAAAAAAAACcFgAAMwsAACBFTUYAAAEAkBsAAKo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QAzAC8ANQAvADIAMAAyADUAAAAHAAAABwAAAAUAAAAHAAAABQAAAAcAAAAHAAAABwAAAAcAAABLAAAAQAAAADAAAAAFAAAAIAAAAAEAAAABAAAAEAAAAAAAAAAAAAAAQwEAAKAAAAAAAAAAAAAAAEM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JwAAAAxAAAAOwAAALoAAABWAAAAAQAAAFVVj0FVVY9BMQAAADsAAAANAAAATAAAAAAAAAAAAAAAAAAAAP//////////aAAAAEQAYQBoAGkAYQBuAGEAIABHAPMAbQBlAHoAAAAOAAAACgAAAAsAAAAFAAAACgAAAAsAAAAKAAAABQAAAA4AAAAMAAAAEQAAAAoAAAAJAAAASwAAAEAAAAAwAAAABQAAACAAAAABAAAAAQAAABAAAAAAAAAAAAAAAEMBAACgAAAAAAAAAAAAAABDAQAAoAAAACUAAAAMAAAAAgAAACcAAAAYAAAABQAAAAAAAAD///8AAAAAACUAAAAMAAAABQAAAEwAAABkAAAAAAAAAGEAAABCAQAAmwAAAAAAAABhAAAAQwEAADsAAAAhAPAAAAAAAAAAAAAAAIA/AAAAAAAAAAAAAIA/AAAAAAAAAAAAAAAAAAAAAAAAAAAAAAAAAAAAAAAAAAAlAAAADAAAAAAAAIAoAAAADAAAAAUAAAAnAAAAGAAAAAUAAAAAAAAA////AAAAAAAlAAAADAAAAAUAAABMAAAAZAAAAA4AAABhAAAANAEAAHEAAAAOAAAAYQAAACcBAAARAAAAIQDwAAAAAAAAAAAAAACAPwAAAAAAAAAAAACAPwAAAAAAAAAAAAAAAAAAAAAAAAAAAAAAAAAAAAAAAAAAJQAAAAwAAAAAAACAKAAAAAwAAAAFAAAAJQAAAAwAAAABAAAAGAAAAAwAAAAAAAAAEgAAAAwAAAABAAAAHgAAABgAAAAOAAAAYQAAADUBAAByAAAAJQAAAAwAAAABAAAAVAAAAJwAAAAPAAAAYQAAAGoAAABxAAAAAQAAAFVVj0FVVY9BDwAAAGEAAAANAAAATAAAAAAAAAAAAAAAAAAAAP//////////aAAAAEQAYQBoAGkAYQBuAGEAIABHAG8AbQBlAHoAAAAJAAAABwAAAAcAAAADAAAABwAAAAcAAAAHAAAABAAAAAkAAAAIAAAACwAAAAcAAAAGAAAASwAAAEAAAAAwAAAABQAAACAAAAABAAAAAQAAABAAAAAAAAAAAAAAAEMBAACgAAAAAAAAAAAAAABDAQAAoAAAACUAAAAMAAAAAgAAACcAAAAYAAAABQAAAAAAAAD///8AAAAAACUAAAAMAAAABQAAAEwAAABkAAAADgAAAHYAAAA0AQAAhgAAAA4AAAB2AAAAJwEAABEAAAAhAPAAAAAAAAAAAAAAAIA/AAAAAAAAAAAAAIA/AAAAAAAAAAAAAAAAAAAAAAAAAAAAAAAAAAAAAAAAAAAlAAAADAAAAAAAAIAoAAAADAAAAAUAAAAlAAAADAAAAAEAAAAYAAAADAAAAAAAAAASAAAADAAAAAEAAAAeAAAAGAAAAA4AAAB2AAAANQEAAIcAAAAlAAAADAAAAAEAAABUAAAAhAAAAA8AAAB2AAAATAAAAIYAAAABAAAAVVWPQVVVj0EPAAAAdgAAAAkAAABMAAAAAAAAAAAAAAAAAAAA//////////9gAAAAQwBvAG4AdABhAGQAbwByAGEAAAAIAAAACAAAAAcAAAAEAAAABwAAAAgAAAAIAAAABQAAAAcAAABLAAAAQAAAADAAAAAFAAAAIAAAAAEAAAABAAAAEAAAAAAAAAAAAAAAQwEAAKAAAAAAAAAAAAAAAEMBAACgAAAAJQAAAAwAAAACAAAAJwAAABgAAAAFAAAAAAAAAP///wAAAAAAJQAAAAwAAAAFAAAATAAAAGQAAAAOAAAAiwAAADQBAACbAAAADgAAAIsAAAAnAQAAEQAAACEA8AAAAAAAAAAAAAAAgD8AAAAAAAAAAAAAgD8AAAAAAAAAAAAAAAAAAAAAAAAAAAAAAAAAAAAAAAAAACUAAAAMAAAAAAAAgCgAAAAMAAAABQAAACUAAAAMAAAAAQAAABgAAAAMAAAAAAAAABIAAAAMAAAAAQAAABYAAAAMAAAAAAAAAFQAAABEAQAADwAAAIsAAAAzAQAAmwAAAAEAAABVVY9BVVWPQQ8AAACLAAAAKQAAAEwAAAAEAAAADgAAAIsAAAA1AQAAnAAAAKAAAABGAGkAcgBtAGEAZABvACAAcABvAHIAOgAgAEQAQQBIAEkAQQBOAEEAIABBAE4ARABSAEUAQQAgACAARwBPAE0ARQBaACAAVABPAFIAUgBFAFMAAAAGAAAAAwAAAAUAAAALAAAABwAAAAgAAAAIAAAABAAAAAgAAAAIAAAABQAAAAMAAAAEAAAACQAAAAgAAAAJAAAAAwAAAAgAAAAKAAAACAAAAAQAAAAIAAAACgAAAAkAAAAIAAAABwAAAAgAAAAEAAAABAAAAAkAAAAKAAAADAAAAAcAAAAHAAAABAAAAAcAAAAKAAAACAAAAAgAAAAHAAAABwAAABYAAAAMAAAAAAAAACUAAAAMAAAAAgAAAA4AAAAUAAAAAAAAABAAAAAUAAAA</Object>
  <Object Id="idInvalidSigLnImg">AQAAAGwAAAAAAAAAAAAAAEIBAACfAAAAAAAAAAAAAACcFgAAMwsAACBFTUYAAAEAECIAALE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DAQAAoAAAAAAAAAAAAAAAQw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I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nAAAADEAAAA7AAAAugAAAFYAAAABAAAAVVWPQVVVj0ExAAAAOwAAAA0AAABMAAAAAAAAAAAAAAAAAAAA//////////9oAAAARABhAGgAaQBhAG4AYQAgAEcA8wBtAGUAegAAAA4AAAAKAAAACwAAAAUAAAAKAAAACwAAAAoAAAAFAAAADgAAAAwAAAARAAAACgAAAAkAAABLAAAAQAAAADAAAAAFAAAAIAAAAAEAAAABAAAAEAAAAAAAAAAAAAAAQwEAAKAAAAAAAAAAAAAAAEMBAACgAAAAJQAAAAwAAAACAAAAJwAAABgAAAAFAAAAAAAAAP///wAAAAAAJQAAAAwAAAAFAAAATAAAAGQAAAAAAAAAYQAAAEIBAACbAAAAAAAAAGEAAABDAQAAOwAAACEA8AAAAAAAAAAAAAAAgD8AAAAAAAAAAAAAgD8AAAAAAAAAAAAAAAAAAAAAAAAAAAAAAAAAAAAAAAAAACUAAAAMAAAAAAAAgCgAAAAMAAAABQAAACcAAAAYAAAABQAAAAAAAAD///8AAAAAACUAAAAMAAAABQAAAEwAAABkAAAADgAAAGEAAAA0AQAAcQAAAA4AAABhAAAAJwEAABEAAAAhAPAAAAAAAAAAAAAAAIA/AAAAAAAAAAAAAIA/AAAAAAAAAAAAAAAAAAAAAAAAAAAAAAAAAAAAAAAAAAAlAAAADAAAAAAAAIAoAAAADAAAAAUAAAAlAAAADAAAAAEAAAAYAAAADAAAAAAAAAASAAAADAAAAAEAAAAeAAAAGAAAAA4AAABhAAAANQEAAHIAAAAlAAAADAAAAAEAAABUAAAAnAAAAA8AAABhAAAAagAAAHEAAAABAAAAVVWPQVVVj0EPAAAAYQAAAA0AAABMAAAAAAAAAAAAAAAAAAAA//////////9oAAAARABhAGgAaQBhAG4AYQAgAEcAbwBtAGUAegAAAAkAAAAHAAAABwAAAAMAAAAHAAAABwAAAAcAAAAEAAAACQAAAAgAAAALAAAABwAAAAYAAABLAAAAQAAAADAAAAAFAAAAIAAAAAEAAAABAAAAEAAAAAAAAAAAAAAAQwEAAKAAAAAAAAAAAAAAAEMBAACgAAAAJQAAAAwAAAACAAAAJwAAABgAAAAFAAAAAAAAAP///wAAAAAAJQAAAAwAAAAFAAAATAAAAGQAAAAOAAAAdgAAADQBAACGAAAADgAAAHYAAAAnAQAAEQAAACEA8AAAAAAAAAAAAAAAgD8AAAAAAAAAAAAAgD8AAAAAAAAAAAAAAAAAAAAAAAAAAAAAAAAAAAAAAAAAACUAAAAMAAAAAAAAgCgAAAAMAAAABQAAACUAAAAMAAAAAQAAABgAAAAMAAAAAAAAABIAAAAMAAAAAQAAAB4AAAAYAAAADgAAAHYAAAA1AQAAhwAAACUAAAAMAAAAAQAAAFQAAACEAAAADwAAAHYAAABMAAAAhgAAAAEAAABVVY9BVVWPQQ8AAAB2AAAACQAAAEwAAAAAAAAAAAAAAAAAAAD//////////2AAAABDAG8AbgB0AGEAZABvAHIAYQAAAAgAAAAIAAAABwAAAAQAAAAHAAAACAAAAAgAAAAFAAAABwAAAEsAAABAAAAAMAAAAAUAAAAgAAAAAQAAAAEAAAAQAAAAAAAAAAAAAABDAQAAoAAAAAAAAAAAAAAAQwEAAKAAAAAlAAAADAAAAAIAAAAnAAAAGAAAAAUAAAAAAAAA////AAAAAAAlAAAADAAAAAUAAABMAAAAZAAAAA4AAACLAAAANAEAAJsAAAAOAAAAiwAAACcBAAARAAAAIQDwAAAAAAAAAAAAAACAPwAAAAAAAAAAAACAPwAAAAAAAAAAAAAAAAAAAAAAAAAAAAAAAAAAAAAAAAAAJQAAAAwAAAAAAACAKAAAAAwAAAAFAAAAJQAAAAwAAAABAAAAGAAAAAwAAAAAAAAAEgAAAAwAAAABAAAAFgAAAAwAAAAAAAAAVAAAAEQBAAAPAAAAiwAAADMBAACbAAAAAQAAAFVVj0FVVY9BDwAAAIsAAAApAAAATAAAAAQAAAAOAAAAiwAAADUBAACcAAAAoAAAAEYAaQByAG0AYQBkAG8AIABwAG8AcgA6ACAARABBAEgASQBBAE4AQQAgAEEATgBEAFIARQBBACAAIABHAE8ATQBFAFoAIABUAE8AUgBSAEUAUwB4AAYAAAADAAAABQAAAAsAAAAHAAAACAAAAAgAAAAEAAAACAAAAAgAAAAFAAAAAwAAAAQAAAAJAAAACAAAAAkAAAADAAAACAAAAAoAAAAIAAAABAAAAAgAAAAKAAAACQAAAAgAAAAHAAAACAAAAAQAAAAEAAAACQAAAAoAAAAMAAAABwAAAAcAAAAEAAAABwAAAAoAAAAIAAAACAAAAAcAAAAHAAAAFgAAAAwAAAAAAAAAJQAAAAwAAAACAAAADgAAABQAAAAAAAAAEAAAABQ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OhhxtrjNEr8i7Q5oxzzVr52AokEvgNe9mGkC/IrrYnZ7OywVGvjzpqPXS2jelAkaP7Lfh+DhArKc
k+CtImAUmQ==</DigestValue>
    </Reference>
    <Reference Type="http://www.w3.org/2000/09/xmldsig#Object" URI="#idOfficeObject">
      <DigestMethod Algorithm="http://www.w3.org/2001/04/xmlenc#sha512"/>
      <DigestValue>hNckjzAugWDkwE0KK5cPKeGkdV/CZJ4XMcnlrJmuY7DAF2T0jn0NQyenGKtI04frag0uFbliEZh0
j52f8IbSFg==</DigestValue>
    </Reference>
    <Reference Type="http://uri.etsi.org/01903#SignedProperties" URI="#idSignedProperties">
      <Transforms>
        <Transform Algorithm="http://www.w3.org/TR/2001/REC-xml-c14n-20010315"/>
      </Transforms>
      <DigestMethod Algorithm="http://www.w3.org/2001/04/xmlenc#sha512"/>
      <DigestValue>2Lil2Nx7N9kfLbb/R2bObn4jDSPpd27fGme86kVISrB7Ll8xseCsBTFWN7Ka/DJ2ebpw6jcJKI16
76CA9gjOFg==</DigestValue>
    </Reference>
    <Reference Type="http://www.w3.org/2000/09/xmldsig#Object" URI="#idValidSigLnImg">
      <DigestMethod Algorithm="http://www.w3.org/2001/04/xmlenc#sha512"/>
      <DigestValue>FHWBVcYUQTy3w+vWmY7mUvidF6c23YsjGOTfty11tEq3W19XoKIHScHect0QDGtyPquC1hcVUpgZ
IiMRZyyyRA==</DigestValue>
    </Reference>
    <Reference Type="http://www.w3.org/2000/09/xmldsig#Object" URI="#idInvalidSigLnImg">
      <DigestMethod Algorithm="http://www.w3.org/2001/04/xmlenc#sha512"/>
      <DigestValue>dEreBo6YkaAjyLqD45x1UXjXNWrUgBlzEa//bM3ldrC09Vrs2SkkVmrPQYbfDnVFMN22uACFJoel
XH/L1ryeVA==</DigestValue>
    </Reference>
  </SignedInfo>
  <SignatureValue>cSOTyk5EfeA1C3Vx86u2zlIU96QeDkPIjcaMB07sUtAzRatpz9bZH56IcQkGxlEJQYz8nS+zjDFt
rFWOf35izKSHByADahl6r2FgyEGsWsjwFq9XwpyCXMSBTZnTvm+W7yrcNTgq3YiZ158caUYz4rqa
7uAaEdBLf4N2NhaDhEXrXUR/Qq0xptcjPmLZNDIzWatI+sq2X6pnwO+wbtkl62ubnQKesXVBn+Ni
gfZsQRB0HyVS61fO8f21c80k41saRKCgnCPwUdVyARIU6zhxhLoCo1cIncVvfamQwv7zat8Nfd0H
K9Bg5QWVHKpITLfuRu4ZRAub7M9gigA4h0ibdw==</SignatureValue>
  <KeyInfo>
    <X509Data>
      <X509Certificate>MIIHqDCCBZCgAwIBAgIRAIsgovtyDCSiRwszR8457m4wDQYJKoZIhvcNAQENBQAwgYUxCzAJBgNVBAYTAlBZMQ0wCwYDVQQKEwRJQ1BQMTgwNgYDVQQLEy9QcmVzdGFkb3IgQ3VhbGlmaWNhZG8gZGUgU2VydmljaW9zIGRlIENvbmZpYW56YTEVMBMGA1UEAxMMQ09ERTEwMCBTLkEuMRYwFAYDVQQFEw1SVUM4MDA4MDYxMC03MB4XDTI1MDQwODE5MDcxNloXDTI3MDQwODE5MDcxNlowgb0xCzAJBgNVBAYTAlBZMTYwNAYDVQQKDC1DRVJUSUZJQ0FETyBDVUFMSUZJQ0FETyBERSBGSVJNQSBFTEVDVFLDk05JQ0ExCzAJBgNVBAsTAkYyMRUwEwYDVQQEEwxHT01FWiBUT1JSRVMxFzAVBgNVBCoTDkRBSElBTkEgQU5EUkVBMSUwIwYDVQQDExxEQUhJQU5BIEFORFJFQSAgR09NRVogVE9SUkVTMRIwEAYDVQQFEwlDSTM0MTUzMjYwggEiMA0GCSqGSIb3DQEBAQUAA4IBDwAwggEKAoIBAQDrPcsSDne2A6YHIE83YQfUrtm3yKsljuPSXd+nowDEkrwkhdu4JbB5krjo0dY4nsESaRgWGg56WnFxn8Z9z41dMLx6fORF3iIMlYOV7VYtbWuB86nqKSQfoZH/ykGNwJpKlEeJvhJgUqUxITS6S3G2zBzKrTvpHNYnjcliOMaQ8fcPSQD6GQqbkERdTrWEg3FcpHwLnpge73Vj1NLeM56OQ9hGvgUg3o9hxF37w9nVtaqEIuqavDju1E9GnhbcxPMfNVCu2MjokzVMVMTXGVbcYySlq97MORR4kSmcMCBKeuSHjhZWA5Eunyfq/81sVPqnhB1xnQJOMu6YhGPV+7mfAgMBAAGjggLXMIIC0zAMBgNVHRMBAf8EAjAAMB0GA1UdDgQWBBT97wzUZ56BH4HVc3/KBJhE1B6UNDAfBgNVHSMEGDAWgBS+NVRiaGDnJtMxwV+XseL2ZM4H9TAOBgNVHQ8BAf8EBAMCBeAwTgYDVR0RBEcwRYEWREFHT01FWkBDUEFGRVJSRVJF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Huso2b2RwY91a1sNKUIDeFOeLofqrs23pV5aKjGGY5UvsH+aoyfas+hB4vLFEhxrdR7FILYOQAZLcN7x8Q1fXjLK+eVySOi0Wbhd7xmknckztPp1UneGZc5szMPysOYTsIO7TUN1XvK6rl2AELTmv8MOkOP2cGbc96pPaL+pTHAuRR2TmyMSCQhE+22eLtrztBzqtpnKq4P/KMnwXppbulwGxx8WH6F7gPYwU/6tixj7c+QlrMqZR/B5odFKZQilrSbo1gVxVlnmvxmt3bW8sd/fdZm4j3ElCsWLTdCOdlZZRch8J0JxCD/6TgCZAiccai3J9sm1mcdGWLedoR6bCiGHcTYQDDJgItuSUnnQFZ/rqOnIvdQMcftF5W2aj0+qHHr053jx9sixIxifnV2zKWA2Htu1xfdfNwPmztnQLiVooIqI6cbLTeI8x6IrWDnDbsIUSaIQ8ydgMVysNcp+JP4obzoWB01u8jTbeJbGpR6eJaRxMbd5KXRPeCUGgw08H9PZmNfSBu7kIWBALQYY0bNVrkaGwljPPYhpB2HQM87wH8pZtzurKaduwwoJRypR0ZZWkE2dcNdL/byLrAMlH1WHILQxPEjoMzXbWVzPFTmZ40AKx2LNBB3zYHf2x4Xhis9Wk7ILwZc9QrDEAuTFzBvLq45zLviaQSuuWVTRNo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9kSu7pztX8A364uCffOp+1CwldPv++J+UUSYvL0w+vRkTO/S2YBG35OUIgB3X4zV0PlPLgt0vhdRVflaQGYnoA==</DigestValue>
      </Reference>
      <Reference URI="/docMetadata/LabelInfo.xml?ContentType=application/vnd.ms-office.classificationlabels+xml">
        <DigestMethod Algorithm="http://www.w3.org/2001/04/xmlenc#sha512"/>
        <DigestValue>zgkyY6HSQK1BZB2kWWxoNv5MipmhTNVieG8sdJPI+9ncNzAnZD8LMrOTVBRs6s+ybpp1DxvqRgYGdROJhmbtIA==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512"/>
        <DigestValue>usCTa/4Citpkiky0z2J7W2Z/bB/T4nCq2Di9h6tPEGmWYrokQuvHLe22NGqTjb/oEXrokbeoaJyppmFn5+qeFA==</DigestValue>
      </Reference>
      <Reference URI="/xl/calcChain.xml?ContentType=application/vnd.openxmlformats-officedocument.spreadsheetml.calcChain+xml">
        <DigestMethod Algorithm="http://www.w3.org/2001/04/xmlenc#sha512"/>
        <DigestValue>33zfnec2QKnKJ/PtxctS/8pLgbEmmjpEB6jl6xDEPLwpe6/lQz7VeHQz7IelK/Bcc1oNy+o3+2YQSOjfqkhDmQ==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/vD+TMAesbVivJYLl6c3cA/KKAHBFjP5NGsE+yVfoX1MvvC5vxij4GfI8OJ9cu12E0m8H85itLIae9+N/ydXPg==</DigestValue>
      </Reference>
      <Reference URI="/xl/drawings/drawing1.xml?ContentType=application/vnd.openxmlformats-officedocument.drawing+xml">
        <DigestMethod Algorithm="http://www.w3.org/2001/04/xmlenc#sha512"/>
        <DigestValue>s8fgwTh33sUNHpJnKH+gtDhCL/XxgS4d7AtFDxcpKunPUJ25vABxFDXdJf+KomJj6V+3PtnA6fWN47fCXWd8Uw==</DigestValue>
      </Reference>
      <Reference URI="/xl/drawings/drawing2.xml?ContentType=application/vnd.openxmlformats-officedocument.drawing+xml">
        <DigestMethod Algorithm="http://www.w3.org/2001/04/xmlenc#sha512"/>
        <DigestValue>FxbnMXqP8ATppQzKhcxxm+pORPeRxn4O0fUikPLA8Qs1ohkAeMfsiG8DPaUBc71GEf2uNCeL3UmKjVeyZAMUVA==</DigestValue>
      </Reference>
      <Reference URI="/xl/drawings/drawing3.xml?ContentType=application/vnd.openxmlformats-officedocument.drawing+xml">
        <DigestMethod Algorithm="http://www.w3.org/2001/04/xmlenc#sha512"/>
        <DigestValue>bLBfkruD5T9l4+VH/VcVQO78yjga7Uoo501der+pli+f2KwHb0lFrZycj6MHz/gA+8szhjr4L4YnmYJ1KmZa7Q==</DigestValue>
      </Reference>
      <Reference URI="/xl/drawings/drawing4.xml?ContentType=application/vnd.openxmlformats-officedocument.drawing+xml">
        <DigestMethod Algorithm="http://www.w3.org/2001/04/xmlenc#sha512"/>
        <DigestValue>1fhhX3JvoYhIDinAoOnYV3YVOfLzRYiI7VTouoR5rRtABENlGFnXSw4BXIqaynwWT1lBZ1/7c4xEJnKQTUxhMA==</DigestValue>
      </Reference>
      <Reference URI="/xl/drawings/drawing5.xml?ContentType=application/vnd.openxmlformats-officedocument.drawing+xml">
        <DigestMethod Algorithm="http://www.w3.org/2001/04/xmlenc#sha512"/>
        <DigestValue>pZtavBVracVmvtKG/x19y8aCqqGp1pB34f/lV/CpT9ws5pDcWuckM9M4MMEaOoY5963QamSLIEpsw9XebYbeEA==</DigestValue>
      </Reference>
      <Reference URI="/xl/drawings/drawing6.xml?ContentType=application/vnd.openxmlformats-officedocument.drawing+xml">
        <DigestMethod Algorithm="http://www.w3.org/2001/04/xmlenc#sha512"/>
        <DigestValue>88SBM5bzNK+LPMb7UZG05GRZ8Io3sSRpJw7TFXYf/w5tRd+oVZtultXhbGyQa5iZ7qi72gWs3zI0t9TgZpm9eQ==</DigestValue>
      </Reference>
      <Reference URI="/xl/drawings/drawing7.xml?ContentType=application/vnd.openxmlformats-officedocument.drawing+xml">
        <DigestMethod Algorithm="http://www.w3.org/2001/04/xmlenc#sha512"/>
        <DigestValue>qQWQx6gFE3KCWFy3HlSUMYo49ETAsflURudgWkXVA0CVfDUxCl/FXvW7zwjkTzU/yzd7PnSTQppZhw7ajydxNQ==</DigestValue>
      </Reference>
      <Reference URI="/xl/drawings/drawing8.xml?ContentType=application/vnd.openxmlformats-officedocument.drawing+xml">
        <DigestMethod Algorithm="http://www.w3.org/2001/04/xmlenc#sha512"/>
        <DigestValue>Tk5XCMyllastPidHWRYQhP7bRNxm2qK28gFpL20GxcviEwStH/kxe/Jy10nTWAbiBwOdDm/JPvHIRCmasN7DdQ==</DigestValue>
      </Reference>
      <Reference URI="/xl/drawings/vmlDrawing1.vml?ContentType=application/vnd.openxmlformats-officedocument.vmlDrawing">
        <DigestMethod Algorithm="http://www.w3.org/2001/04/xmlenc#sha512"/>
        <DigestValue>O8BTGYqnBbgGTcZaVukiyBDjY7vtsoCA/zzm16WKckWTmp8dIMYgaJQ5g+JE7qb7m6hyTNN7s9pnpZL1mh7uIw==</DigestValue>
      </Reference>
      <Reference URI="/xl/drawings/vmlDrawing2.vml?ContentType=application/vnd.openxmlformats-officedocument.vmlDrawing">
        <DigestMethod Algorithm="http://www.w3.org/2001/04/xmlenc#sha512"/>
        <DigestValue>s2xawkwPJnffhkiwoDReyjT5jE4a2gBu5CJggu8zrrGWqrld0rtHqSXBIrXguO0LZ9qRmcaRr/e02NBGIXb6Ug==</DigestValue>
      </Reference>
      <Reference URI="/xl/drawings/vmlDrawing3.vml?ContentType=application/vnd.openxmlformats-officedocument.vmlDrawing">
        <DigestMethod Algorithm="http://www.w3.org/2001/04/xmlenc#sha512"/>
        <DigestValue>5OmxOHz0lz222LF4vJ1CXG+k+GMNeNs06XPFvJugppuUKIQjBkewVudGW1JoYaTSgPe02Azbm9fBmsGrsGh2Ug==</DigestValue>
      </Reference>
      <Reference URI="/xl/drawings/vmlDrawing4.vml?ContentType=application/vnd.openxmlformats-officedocument.vmlDrawing">
        <DigestMethod Algorithm="http://www.w3.org/2001/04/xmlenc#sha512"/>
        <DigestValue>HMwR83FMm6OUK/Z0QmFefDnlu0ftlbRWrdZ5ZYL/4INKwqRkFxEjkXSbQYWo5cZxLIgftMIAsBiei0eJqsRaaw==</DigestValue>
      </Reference>
      <Reference URI="/xl/drawings/vmlDrawing5.vml?ContentType=application/vnd.openxmlformats-officedocument.vmlDrawing">
        <DigestMethod Algorithm="http://www.w3.org/2001/04/xmlenc#sha512"/>
        <DigestValue>HGHU9Xr2dagRdtXIH83WzwfIUpG6JmOo3E054rw+VZDAIbFoMQhiSM3TzwzaLIuydY6YbDGVJAJQYbZU3dp/Aw==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Imu4/+hDj7L3rJV6R8EBYCkAqlwgUP4AMtClZJMwBe+ixuADz1L9j7lB28G+gBzh0HRfQ/ioVOD5O4eAd2ENew==</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jR1CR2Tc5xH4dZlAfrVF7/YaiDCdwmxuxrS2p3kJT6e8V2FyjzzNIdpVTzc0Oq48gG5wD0wf0fRtm1Y79vEItQ==</DigestValue>
      </Reference>
      <Reference URI="/xl/externalLinks/externalLink1.xml?ContentType=application/vnd.openxmlformats-officedocument.spreadsheetml.externalLink+xml">
        <DigestMethod Algorithm="http://www.w3.org/2001/04/xmlenc#sha512"/>
        <DigestValue>vYAjbIsj76rsUcSfgM2k01Z+b8ohNK2eISsgLGecEYWwsUqY46+7r7Zyr/miWlXIT6MYouRc6hzcHm9QSDj7Xw==</DigestValue>
      </Reference>
      <Reference URI="/xl/externalLinks/externalLink2.xml?ContentType=application/vnd.openxmlformats-officedocument.spreadsheetml.externalLink+xml">
        <DigestMethod Algorithm="http://www.w3.org/2001/04/xmlenc#sha512"/>
        <DigestValue>zNxZLKxGKMJg7FXYPIc0o68vfmb9xB7RD1Lm0PfpPXT8vAjQp7+mqdN5Jvn/Fwp+uBKv+3jr+n6suFRBeTF4pA==</DigestValue>
      </Reference>
      <Reference URI="/xl/media/image1.png?ContentType=image/png">
        <DigestMethod Algorithm="http://www.w3.org/2001/04/xmlenc#sha512"/>
        <DigestValue>0J/YeztM+DOtHM/9GR7617vrmSUpHmoP6GpBmOpfi4NfaeoG1BgncCzzJ/kvxNT1uvACFGwxR/7aswD2kQHh+Q==</DigestValue>
      </Reference>
      <Reference URI="/xl/media/image2.emf?ContentType=image/x-emf">
        <DigestMethod Algorithm="http://www.w3.org/2001/04/xmlenc#sha512"/>
        <DigestValue>mR6fBfpwJU4tWnT880wYjlmU5ubb/LH6G2keYitLTH7gARytoVV4Wk/ln7IpQiG+olX1lZ+OiScMctD6hlRpmw==</DigestValue>
      </Reference>
      <Reference URI="/xl/media/image3.emf?ContentType=image/x-emf">
        <DigestMethod Algorithm="http://www.w3.org/2001/04/xmlenc#sha512"/>
        <DigestValue>SNWDj+uSCEQtqMD5XfnZc9vJvqA78XCWhebSm7AnhEARrTk4fHhmnFaEDavBCRNHLFDHMJbbMgao/XP+u2/SKg==</DigestValue>
      </Reference>
      <Reference URI="/xl/media/image4.emf?ContentType=image/x-emf">
        <DigestMethod Algorithm="http://www.w3.org/2001/04/xmlenc#sha512"/>
        <DigestValue>gkWBeAtZFE/+NEtKA95uWWs2qBBzsCUvXusKveJcgporAdgSPoJrtF+Kn0ntWlyIzPWafjQVeAFbcckk4g1Amg==</DigestValue>
      </Reference>
      <Reference URI="/xl/media/image5.emf?ContentType=image/x-emf">
        <DigestMethod Algorithm="http://www.w3.org/2001/04/xmlenc#sha512"/>
        <DigestValue>V061xXC5F0WMAyDB86bz9o609rxNHC9OZkQrmWQqX0L8S5cZi+5Z1COA5Ey2Gv5o3g08Io9KRK0lMtcXxLaNPw==</DigestValue>
      </Reference>
      <Reference URI="/xl/printerSettings/printerSettings1.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10.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2.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3.bin?ContentType=application/vnd.openxmlformats-officedocument.spreadsheetml.printerSettings">
        <DigestMethod Algorithm="http://www.w3.org/2001/04/xmlenc#sha512"/>
        <DigestValue>vr7zRE1PDRQZk0O+jP6xgzrtwXfHr1aOB5dp3LuLEBBPzvjl0CuRfabRqfQMuHXt8xJWrOju1atF+JpeTeCTAA==</DigestValue>
      </Reference>
      <Reference URI="/xl/printerSettings/printerSettings14.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5.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6.bin?ContentType=application/vnd.openxmlformats-officedocument.spreadsheetml.printerSettings">
        <DigestMethod Algorithm="http://www.w3.org/2001/04/xmlenc#sha512"/>
        <DigestValue>xOaoqvdY2+vsDDUbenH5ZyC0fPEn+/pk6YNXm0fWcr5DudKZunUGeUgS1F/3aaIwGTTaE8aTtFeRL6YoQRSPRQ==</DigestValue>
      </Reference>
      <Reference URI="/xl/printerSettings/printerSettings17.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8.bin?ContentType=application/vnd.openxmlformats-officedocument.spreadsheetml.printerSettings">
        <DigestMethod Algorithm="http://www.w3.org/2001/04/xmlenc#sha512"/>
        <DigestValue>i0UnTXlq4gNPeGJL0JJtMJMtsqFQIYHE9OwHWf7E0Ue+sDLuHcNWuSAAIntHyfTG6l1budm2piENd2QuvcZocA==</DigestValue>
      </Reference>
      <Reference URI="/xl/printerSettings/printerSettings19.bin?ContentType=application/vnd.openxmlformats-officedocument.spreadsheetml.printerSettings">
        <DigestMethod Algorithm="http://www.w3.org/2001/04/xmlenc#sha512"/>
        <DigestValue>e74gdx0vyejNdV5zVABWWrO2QdZyTJxk2wWuatU6JqtzxdtkIAfbaVDB6rF6F9dbM+GKJcnMFDDFdceMPs3GgQ==</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0.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2.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3.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24.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25.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6.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7.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8.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9.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30.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1.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2.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4.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5.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6.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7.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8.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9.bin?ContentType=application/vnd.openxmlformats-officedocument.spreadsheetml.printerSettings">
        <DigestMethod Algorithm="http://www.w3.org/2001/04/xmlenc#sha512"/>
        <DigestValue>xqgyM31j9yLEKRfv0Tcwq74LL0DUYF46B8AXWwG6JjMc+8D24P0K8YAVa+imHubDUIm+Ll81w0DxDnF7KTmj1Q==</DigestValue>
      </Reference>
      <Reference URI="/xl/sharedStrings.xml?ContentType=application/vnd.openxmlformats-officedocument.spreadsheetml.sharedStrings+xml">
        <DigestMethod Algorithm="http://www.w3.org/2001/04/xmlenc#sha512"/>
        <DigestValue>DwUsgfLpOlZ4s7fiJDNxyf5B64AG9yFboPV52e27zmMK16kUzhEz3DDeJWx7eP56iwAJr2hnbgc8952Vglb5Cw==</DigestValue>
      </Reference>
      <Reference URI="/xl/styles.xml?ContentType=application/vnd.openxmlformats-officedocument.spreadsheetml.styles+xml">
        <DigestMethod Algorithm="http://www.w3.org/2001/04/xmlenc#sha512"/>
        <DigestValue>c8pUc3zqbkAYOg2vVt5WTusY8llK6RZbOiXB20ouyvWh4UGBw/UKZaX9MhuwxEmDBHHkc5ztOjre076S8A9GMA==</DigestValue>
      </Reference>
      <Reference URI="/xl/theme/theme1.xml?ContentType=application/vnd.openxmlformats-officedocument.theme+xml">
        <DigestMethod Algorithm="http://www.w3.org/2001/04/xmlenc#sha512"/>
        <DigestValue>76eo5ECoom53GHPvzbWL8z6vGMM214UT/S4gHnzUTDN7wmv0Fl5Cveh+fFnsv9P62p0uMT0hNTVNf07CavwI4Q==</DigestValue>
      </Reference>
      <Reference URI="/xl/workbook.xml?ContentType=application/vnd.openxmlformats-officedocument.spreadsheetml.sheet.main+xml">
        <DigestMethod Algorithm="http://www.w3.org/2001/04/xmlenc#sha512"/>
        <DigestValue>XyORVbZH7CIxDfO0nSLuNBgHaA0qLXIQHxlx9JbiereGZqAOXtANGsOmG18Dx4iCsszUST89Sr5FuME7un130Q==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xoXcPe1fboSSW3jC7V712yNxnIoMxn9134kCupKFdevFmuq9uKnYmiRxaZi6UUAs4VOi9PbWzGqSaIMWcVrCog==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StBMMv6042zn8aYzYlBFD1tGgc1gXdokmqhNxNh4+iou6GrZzknr0r31qbmj9NDqJhxktvLVFvxd9VpMfJCRbQ==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pTK0TgV6No76Ed5ZWBIdc5NNoYOfFoT0egySNgk4zS8tEop4H5DvkEy97bV1yY+tI72jMCeYK6dtDurvwVM9FQ==</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ENNvxjy3c0/wiOfO8kIYUTyyoxFScsP+hEKUrY3r1ZYos1ClJ2lI5Y6mbW/l4G3oToj4z345cfOt9MuRiZvPYg==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512"/>
        <DigestValue>RxDfXPyXgyhdxeRfYzYUvVviV5+AKjCfcmd1U9rbDVlC3V6gKeBR0lz4BClfYwzdAhBnKice8+eV8RBGW9y4Og==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512"/>
        <DigestValue>FFgBfu+vGj09YgYXtJyZd0T1ApCPGyPvPfYvWUmEa9JpT5mdWx6JC/lwlmorBh3aZqxNoTzmApr8G+YmNl1mZw==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vWd0wNB3PyhXJ44ZWcdRTnYyNwGJPAdQrr6mIOEXpAjo8i4mm+WjBydanxdmobg+bMyKAgZ/ajtLNqh9LzAoIQ==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UI/o+aVTeifnsE+Dn3QEzIDCsC22GhYBcWT4R79wa89OYjOxnV13fpB2Ht5O1D1GOYAOg11txEbN/dLvzqJMPg==</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KGO/Hj7qzwi+4GoF001ZtiaFrRAWRktHgCNN/VmHgSrseebvf4bIu5DfEfpM4uFe8crETo5prCAi7kPh5uBI4w==</DigestValue>
      </Reference>
      <Reference URI="/xl/worksheets/sheet1.xml?ContentType=application/vnd.openxmlformats-officedocument.spreadsheetml.worksheet+xml">
        <DigestMethod Algorithm="http://www.w3.org/2001/04/xmlenc#sha512"/>
        <DigestValue>9T7QhFgGzqsPbNVgwur6JSzN8ReoT69ZKrPb49bwfaNGqjoIfPIJGVquZWbHRijYGJzuw3Eg4sp1aMLKe0kQlg==</DigestValue>
      </Reference>
      <Reference URI="/xl/worksheets/sheet2.xml?ContentType=application/vnd.openxmlformats-officedocument.spreadsheetml.worksheet+xml">
        <DigestMethod Algorithm="http://www.w3.org/2001/04/xmlenc#sha512"/>
        <DigestValue>c81WMnInj6VugIpfVMbj3JYyoed1RzaKwRqGrvUb1/LBKT0OETmKTWAijtbExGYvpylpz2xygko7VTwoxpcKTg==</DigestValue>
      </Reference>
      <Reference URI="/xl/worksheets/sheet3.xml?ContentType=application/vnd.openxmlformats-officedocument.spreadsheetml.worksheet+xml">
        <DigestMethod Algorithm="http://www.w3.org/2001/04/xmlenc#sha512"/>
        <DigestValue>Aq/8VRAnbVx68qnOIL6Mkjg3PNLEKPoJL1RNZd7ORD2VwFy3KExbV+QWy2CL+eC9SXMS1Ip3lu+wn+7ZyC2Eew==</DigestValue>
      </Reference>
      <Reference URI="/xl/worksheets/sheet4.xml?ContentType=application/vnd.openxmlformats-officedocument.spreadsheetml.worksheet+xml">
        <DigestMethod Algorithm="http://www.w3.org/2001/04/xmlenc#sha512"/>
        <DigestValue>/uj8ajdW/9SMucPyqpB2xdzfT8luG9yxWru7c6C2NWl8QYRYqd6/JPHd5ECnd8gf2B5oVnT5sJcXnKLGlJ59/g==</DigestValue>
      </Reference>
      <Reference URI="/xl/worksheets/sheet5.xml?ContentType=application/vnd.openxmlformats-officedocument.spreadsheetml.worksheet+xml">
        <DigestMethod Algorithm="http://www.w3.org/2001/04/xmlenc#sha512"/>
        <DigestValue>mq/TOW105f2zLOs1VPfU2mTNlXrZuAkvfYNdVrP+08kQN3aNmOh5yHHu6WbthGQ8OEojBpdvpvCZbgyJ8hwlIw==</DigestValue>
      </Reference>
      <Reference URI="/xl/worksheets/sheet6.xml?ContentType=application/vnd.openxmlformats-officedocument.spreadsheetml.worksheet+xml">
        <DigestMethod Algorithm="http://www.w3.org/2001/04/xmlenc#sha512"/>
        <DigestValue>u5N65AfAGg3sZ2xFizYisSYw/Hw1lk9saYV591fiL60KV5VRNaxhBz0MdWJeNC2iGhlinDl2C2OlmfwjE/ImKg==</DigestValue>
      </Reference>
      <Reference URI="/xl/worksheets/sheet7.xml?ContentType=application/vnd.openxmlformats-officedocument.spreadsheetml.worksheet+xml">
        <DigestMethod Algorithm="http://www.w3.org/2001/04/xmlenc#sha512"/>
        <DigestValue>qI8C1UE6NkT7wa/C2eODSkMt6CPvMeuiFP1zblZ6gFMbFen96mTDBRpjN9KbcOZqYuf95pGqTl8XYP8UC5fMSg==</DigestValue>
      </Reference>
      <Reference URI="/xl/worksheets/sheet8.xml?ContentType=application/vnd.openxmlformats-officedocument.spreadsheetml.worksheet+xml">
        <DigestMethod Algorithm="http://www.w3.org/2001/04/xmlenc#sha512"/>
        <DigestValue>nYchScpjGWMg2TmnwRzH+7zbn7dEpkVYqrCH7MYr2ZVH7JONn2eeiP/kxroIhQ/1o598huTBCYjvXnulo6W9Eg==</DigestValue>
      </Reference>
      <Reference URI="/xl/worksheets/sheet9.xml?ContentType=application/vnd.openxmlformats-officedocument.spreadsheetml.worksheet+xml">
        <DigestMethod Algorithm="http://www.w3.org/2001/04/xmlenc#sha512"/>
        <DigestValue>8kxkWdYkEkWsTzAMVnVNl2tGQFs1ItxmGJvkhACyJ3ui9ExvTezO9fSncuFO67qKGQg5Ot/eZjCjI2nPF4MArg==</DigestValue>
      </Reference>
    </Manifest>
    <SignatureProperties>
      <SignatureProperty Id="idSignatureTime" Target="#idPackageSignature">
        <mdssi:SignatureTime xmlns:mdssi="http://schemas.openxmlformats.org/package/2006/digital-signature">
          <mdssi:Format>YYYY-MM-DDThh:mm:ssTZD</mdssi:Format>
          <mdssi:Value>2025-05-13T20:54:56Z</mdssi:Value>
        </mdssi:SignatureTime>
      </SignatureProperty>
    </SignatureProperties>
  </Object>
  <Object Id="idOfficeObject">
    <SignatureProperties>
      <SignatureProperty Id="idOfficeV1Details" Target="#idPackageSignature">
        <SignatureInfoV1 xmlns="http://schemas.microsoft.com/office/2006/digsig">
          <SetupID>{C8D8F0EC-88DD-415C-91D4-8F98D2A8287C}</SetupID>
          <SignatureText>Dahiana Gómez</SignatureText>
          <SignatureImage/>
          <SignatureComments/>
          <WindowsVersion>10.0</WindowsVersion>
          <OfficeVersion>16.0.18623/26</OfficeVersion>
          <ApplicationVersion>16.0.18623</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2025-05-13T20:54:56Z</xd:SigningTime>
          <xd:SigningCertificate>
            <xd:Cert>
              <xd:CertDigest>
                <DigestMethod Algorithm="http://www.w3.org/2001/04/xmlenc#sha512"/>
                <DigestValue>dMurUR+DdMcx/Ra9yt/IKFXxGt07cY+7oQ0yd5N6Js0pEe9W3bzOvSVcQ9b/lhgm9fIGivUoeXCsNZUB8VE9FQ==</DigestValue>
              </xd:CertDigest>
              <xd:IssuerSerial>
                <X509IssuerName>SERIALNUMBER=RUC80080610-7, CN=CODE100 S.A., OU=Prestador Cualificado de Servicios de Confianza, O=ICPP, C=PY</X509IssuerName>
                <X509SerialNumber>184932150585496974696853451113571675758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IBAACfAAAAAAAAAAAAAACcFgAAMwsAACBFTUYAAAEAkBsAAKo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QAzAC8ANQAvADIAMAAyADUAAAAHAAAABwAAAAUAAAAHAAAABQAAAAcAAAAHAAAABwAAAAcAAABLAAAAQAAAADAAAAAFAAAAIAAAAAEAAAABAAAAEAAAAAAAAAAAAAAAQwEAAKAAAAAAAAAAAAAAAEM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JwAAAAxAAAAOwAAALoAAABWAAAAAQAAAFVVj0FVVY9BMQAAADsAAAANAAAATAAAAAAAAAAAAAAAAAAAAP//////////aAAAAEQAYQBoAGkAYQBuAGEAIABHAPMAbQBlAHoAAAAOAAAACgAAAAsAAAAFAAAACgAAAAsAAAAKAAAABQAAAA4AAAAMAAAAEQAAAAoAAAAJAAAASwAAAEAAAAAwAAAABQAAACAAAAABAAAAAQAAABAAAAAAAAAAAAAAAEMBAACgAAAAAAAAAAAAAABDAQAAoAAAACUAAAAMAAAAAgAAACcAAAAYAAAABQAAAAAAAAD///8AAAAAACUAAAAMAAAABQAAAEwAAABkAAAAAAAAAGEAAABCAQAAmwAAAAAAAABhAAAAQwEAADsAAAAhAPAAAAAAAAAAAAAAAIA/AAAAAAAAAAAAAIA/AAAAAAAAAAAAAAAAAAAAAAAAAAAAAAAAAAAAAAAAAAAlAAAADAAAAAAAAIAoAAAADAAAAAUAAAAnAAAAGAAAAAUAAAAAAAAA////AAAAAAAlAAAADAAAAAUAAABMAAAAZAAAAA4AAABhAAAANAEAAHEAAAAOAAAAYQAAACcBAAARAAAAIQDwAAAAAAAAAAAAAACAPwAAAAAAAAAAAACAPwAAAAAAAAAAAAAAAAAAAAAAAAAAAAAAAAAAAAAAAAAAJQAAAAwAAAAAAACAKAAAAAwAAAAFAAAAJQAAAAwAAAABAAAAGAAAAAwAAAAAAAAAEgAAAAwAAAABAAAAHgAAABgAAAAOAAAAYQAAADUBAAByAAAAJQAAAAwAAAABAAAAVAAAAJwAAAAPAAAAYQAAAGoAAABxAAAAAQAAAFVVj0FVVY9BDwAAAGEAAAANAAAATAAAAAAAAAAAAAAAAAAAAP//////////aAAAAEQAYQBoAGkAYQBuAGEAIABHAG8AbQBlAHoAAAAJAAAABwAAAAcAAAADAAAABwAAAAcAAAAHAAAABAAAAAkAAAAIAAAACwAAAAcAAAAGAAAASwAAAEAAAAAwAAAABQAAACAAAAABAAAAAQAAABAAAAAAAAAAAAAAAEMBAACgAAAAAAAAAAAAAABDAQAAoAAAACUAAAAMAAAAAgAAACcAAAAYAAAABQAAAAAAAAD///8AAAAAACUAAAAMAAAABQAAAEwAAABkAAAADgAAAHYAAAA0AQAAhgAAAA4AAAB2AAAAJwEAABEAAAAhAPAAAAAAAAAAAAAAAIA/AAAAAAAAAAAAAIA/AAAAAAAAAAAAAAAAAAAAAAAAAAAAAAAAAAAAAAAAAAAlAAAADAAAAAAAAIAoAAAADAAAAAUAAAAlAAAADAAAAAEAAAAYAAAADAAAAAAAAAASAAAADAAAAAEAAAAeAAAAGAAAAA4AAAB2AAAANQEAAIcAAAAlAAAADAAAAAEAAABUAAAAhAAAAA8AAAB2AAAATAAAAIYAAAABAAAAVVWPQVVVj0EPAAAAdgAAAAkAAABMAAAAAAAAAAAAAAAAAAAA//////////9gAAAAQwBvAG4AdABhAGQAbwByAGEAAAAIAAAACAAAAAcAAAAEAAAABwAAAAgAAAAIAAAABQAAAAcAAABLAAAAQAAAADAAAAAFAAAAIAAAAAEAAAABAAAAEAAAAAAAAAAAAAAAQwEAAKAAAAAAAAAAAAAAAEMBAACgAAAAJQAAAAwAAAACAAAAJwAAABgAAAAFAAAAAAAAAP///wAAAAAAJQAAAAwAAAAFAAAATAAAAGQAAAAOAAAAiwAAADQBAACbAAAADgAAAIsAAAAnAQAAEQAAACEA8AAAAAAAAAAAAAAAgD8AAAAAAAAAAAAAgD8AAAAAAAAAAAAAAAAAAAAAAAAAAAAAAAAAAAAAAAAAACUAAAAMAAAAAAAAgCgAAAAMAAAABQAAACUAAAAMAAAAAQAAABgAAAAMAAAAAAAAABIAAAAMAAAAAQAAABYAAAAMAAAAAAAAAFQAAABEAQAADwAAAIsAAAAzAQAAmwAAAAEAAABVVY9BVVWPQQ8AAACLAAAAKQAAAEwAAAAEAAAADgAAAIsAAAA1AQAAnAAAAKAAAABGAGkAcgBtAGEAZABvACAAcABvAHIAOgAgAEQAQQBIAEkAQQBOAEEAIABBAE4ARABSAEUAQQAgACAARwBPAE0ARQBaACAAVABPAFIAUgBFAFMAAAAGAAAAAwAAAAUAAAALAAAABwAAAAgAAAAIAAAABAAAAAgAAAAIAAAABQAAAAMAAAAEAAAACQAAAAgAAAAJAAAAAwAAAAgAAAAKAAAACAAAAAQAAAAIAAAACgAAAAkAAAAIAAAABwAAAAgAAAAEAAAABAAAAAkAAAAKAAAADAAAAAcAAAAHAAAABAAAAAcAAAAKAAAACAAAAAgAAAAHAAAABwAAABYAAAAMAAAAAAAAACUAAAAMAAAAAgAAAA4AAAAUAAAAAAAAABAAAAAUAAAA</Object>
  <Object Id="idInvalidSigLnImg">AQAAAGwAAAAAAAAAAAAAAEIBAACfAAAAAAAAAAAAAACcFgAAMwsAACBFTUYAAAEAECIAALE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DAQAAoAAAAAAAAAAAAAAAQw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I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nAAAADEAAAA7AAAAugAAAFYAAAABAAAAVVWPQVVVj0ExAAAAOwAAAA0AAABMAAAAAAAAAAAAAAAAAAAA//////////9oAAAARABhAGgAaQBhAG4AYQAgAEcA8wBtAGUAegAAAA4AAAAKAAAACwAAAAUAAAAKAAAACwAAAAoAAAAFAAAADgAAAAwAAAARAAAACgAAAAkAAABLAAAAQAAAADAAAAAFAAAAIAAAAAEAAAABAAAAEAAAAAAAAAAAAAAAQwEAAKAAAAAAAAAAAAAAAEMBAACgAAAAJQAAAAwAAAACAAAAJwAAABgAAAAFAAAAAAAAAP///wAAAAAAJQAAAAwAAAAFAAAATAAAAGQAAAAAAAAAYQAAAEIBAACbAAAAAAAAAGEAAABDAQAAOwAAACEA8AAAAAAAAAAAAAAAgD8AAAAAAAAAAAAAgD8AAAAAAAAAAAAAAAAAAAAAAAAAAAAAAAAAAAAAAAAAACUAAAAMAAAAAAAAgCgAAAAMAAAABQAAACcAAAAYAAAABQAAAAAAAAD///8AAAAAACUAAAAMAAAABQAAAEwAAABkAAAADgAAAGEAAAA0AQAAcQAAAA4AAABhAAAAJwEAABEAAAAhAPAAAAAAAAAAAAAAAIA/AAAAAAAAAAAAAIA/AAAAAAAAAAAAAAAAAAAAAAAAAAAAAAAAAAAAAAAAAAAlAAAADAAAAAAAAIAoAAAADAAAAAUAAAAlAAAADAAAAAEAAAAYAAAADAAAAAAAAAASAAAADAAAAAEAAAAeAAAAGAAAAA4AAABhAAAANQEAAHIAAAAlAAAADAAAAAEAAABUAAAAnAAAAA8AAABhAAAAagAAAHEAAAABAAAAVVWPQVVVj0EPAAAAYQAAAA0AAABMAAAAAAAAAAAAAAAAAAAA//////////9oAAAARABhAGgAaQBhAG4AYQAgAEcAbwBtAGUAegAAAAkAAAAHAAAABwAAAAMAAAAHAAAABwAAAAcAAAAEAAAACQAAAAgAAAALAAAABwAAAAYAAABLAAAAQAAAADAAAAAFAAAAIAAAAAEAAAABAAAAEAAAAAAAAAAAAAAAQwEAAKAAAAAAAAAAAAAAAEMBAACgAAAAJQAAAAwAAAACAAAAJwAAABgAAAAFAAAAAAAAAP///wAAAAAAJQAAAAwAAAAFAAAATAAAAGQAAAAOAAAAdgAAADQBAACGAAAADgAAAHYAAAAnAQAAEQAAACEA8AAAAAAAAAAAAAAAgD8AAAAAAAAAAAAAgD8AAAAAAAAAAAAAAAAAAAAAAAAAAAAAAAAAAAAAAAAAACUAAAAMAAAAAAAAgCgAAAAMAAAABQAAACUAAAAMAAAAAQAAABgAAAAMAAAAAAAAABIAAAAMAAAAAQAAAB4AAAAYAAAADgAAAHYAAAA1AQAAhwAAACUAAAAMAAAAAQAAAFQAAACEAAAADwAAAHYAAABMAAAAhgAAAAEAAABVVY9BVVWPQQ8AAAB2AAAACQAAAEwAAAAAAAAAAAAAAAAAAAD//////////2AAAABDAG8AbgB0AGEAZABvAHIAYQAAAAgAAAAIAAAABwAAAAQAAAAHAAAACAAAAAgAAAAFAAAABwAAAEsAAABAAAAAMAAAAAUAAAAgAAAAAQAAAAEAAAAQAAAAAAAAAAAAAABDAQAAoAAAAAAAAAAAAAAAQwEAAKAAAAAlAAAADAAAAAIAAAAnAAAAGAAAAAUAAAAAAAAA////AAAAAAAlAAAADAAAAAUAAABMAAAAZAAAAA4AAACLAAAANAEAAJsAAAAOAAAAiwAAACcBAAARAAAAIQDwAAAAAAAAAAAAAACAPwAAAAAAAAAAAACAPwAAAAAAAAAAAAAAAAAAAAAAAAAAAAAAAAAAAAAAAAAAJQAAAAwAAAAAAACAKAAAAAwAAAAFAAAAJQAAAAwAAAABAAAAGAAAAAwAAAAAAAAAEgAAAAwAAAABAAAAFgAAAAwAAAAAAAAAVAAAAEQBAAAPAAAAiwAAADMBAACbAAAAAQAAAFVVj0FVVY9BDwAAAIsAAAApAAAATAAAAAQAAAAOAAAAiwAAADUBAACcAAAAoAAAAEYAaQByAG0AYQBkAG8AIABwAG8AcgA6ACAARABBAEgASQBBAE4AQQAgAEEATgBEAFIARQBBACAAIABHAE8ATQBFAFoAIABUAE8AUgBSAEUAUwB4AAYAAAADAAAABQAAAAsAAAAHAAAACAAAAAgAAAAEAAAACAAAAAgAAAAFAAAAAwAAAAQAAAAJAAAACAAAAAkAAAADAAAACAAAAAoAAAAIAAAABAAAAAgAAAAKAAAACQAAAAgAAAAHAAAACAAAAAQAAAAEAAAACQAAAAoAAAAMAAAABwAAAAcAAAAEAAAABwAAAAoAAAAIAAAACAAAAAcAAAAHAAAAFgAAAAwAAAAAAAAAJQAAAAwAAAACAAAADgAAABQAAAAAAAAAEAAAABQ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QUVGqwdXvsihze+IJtvdz0ByVpeBOJ3JbHfzJHyDraqaw+2IG635eQdyv8Mk8hRDOnXh1soUfwez
0sHAPEfvEQ==</DigestValue>
    </Reference>
    <Reference Type="http://www.w3.org/2000/09/xmldsig#Object" URI="#idOfficeObject">
      <DigestMethod Algorithm="http://www.w3.org/2001/04/xmlenc#sha512"/>
      <DigestValue>dEFJG0vRsVVGWmyfnkYP8RZXvjEWdkB/s2l+nlYMSIaTnhNu37+Fd4OkPeCgNXpMKoWOG7fKVAOF
EEbdsCy3Ew==</DigestValue>
    </Reference>
    <Reference Type="http://uri.etsi.org/01903#SignedProperties" URI="#idSignedProperties">
      <Transforms>
        <Transform Algorithm="http://www.w3.org/TR/2001/REC-xml-c14n-20010315"/>
      </Transforms>
      <DigestMethod Algorithm="http://www.w3.org/2001/04/xmlenc#sha512"/>
      <DigestValue>KvMHZ/YgsxvnSVsKZ7EbqdtudUz6bLShD95g67egVZUl1udgj8ZuNOpppKQgOnf41zcOEZNGXz62
KwS+PdNHXg==</DigestValue>
    </Reference>
    <Reference Type="http://www.w3.org/2000/09/xmldsig#Object" URI="#idValidSigLnImg">
      <DigestMethod Algorithm="http://www.w3.org/2001/04/xmlenc#sha512"/>
      <DigestValue>EsaOO2vFy/Y7sYB9dpLscUMIJqVjsuLkMTrm7ly39BDtQxJBbcQPdvgiJyHv6JnM5LcGMtYGi/87
NxOUW4pZgA==</DigestValue>
    </Reference>
    <Reference Type="http://www.w3.org/2000/09/xmldsig#Object" URI="#idInvalidSigLnImg">
      <DigestMethod Algorithm="http://www.w3.org/2001/04/xmlenc#sha512"/>
      <DigestValue>dEreBo6YkaAjyLqD45x1UXjXNWrUgBlzEa//bM3ldrC09Vrs2SkkVmrPQYbfDnVFMN22uACFJoel
XH/L1ryeVA==</DigestValue>
    </Reference>
  </SignedInfo>
  <SignatureValue>CYXtxn2EjoZnLBjG7NlZVKqUibWpgT90S0LlzIXdeVqQxTs5n6c3kbqp4KyMp9efR18bEg2CwCRH
WXbAJ6sODPsY0+ZRD5ca1a9Ro0vvnXGCnDWnGNoJTU89/LPZUz5U3zzUXJsgtVCWcaeH2AJZ/pBy
ICPUXm8iKGXJlkFB0Cqn+4U72w41tqRDrSaVgU6qecYTPy2rLIzAcCq3KO0wWSIdPXazcUl3Mhjh
tPcxKooJZJw+rNVyDcNODljWJaQpzPKJHTxMIYMa3ZzJ7QvPB4CEEnucCTfXqnBvPAiJuKYHd5G7
kc0UKI1t/kzHXbIV6ZC6E0zasbnt70stb4I1yQ==</SignatureValue>
  <KeyInfo>
    <X509Data>
      <X509Certificate>MIIHqDCCBZCgAwIBAgIRAIsgovtyDCSiRwszR8457m4wDQYJKoZIhvcNAQENBQAwgYUxCzAJBgNVBAYTAlBZMQ0wCwYDVQQKEwRJQ1BQMTgwNgYDVQQLEy9QcmVzdGFkb3IgQ3VhbGlmaWNhZG8gZGUgU2VydmljaW9zIGRlIENvbmZpYW56YTEVMBMGA1UEAxMMQ09ERTEwMCBTLkEuMRYwFAYDVQQFEw1SVUM4MDA4MDYxMC03MB4XDTI1MDQwODE5MDcxNloXDTI3MDQwODE5MDcxNlowgb0xCzAJBgNVBAYTAlBZMTYwNAYDVQQKDC1DRVJUSUZJQ0FETyBDVUFMSUZJQ0FETyBERSBGSVJNQSBFTEVDVFLDk05JQ0ExCzAJBgNVBAsTAkYyMRUwEwYDVQQEEwxHT01FWiBUT1JSRVMxFzAVBgNVBCoTDkRBSElBTkEgQU5EUkVBMSUwIwYDVQQDExxEQUhJQU5BIEFORFJFQSAgR09NRVogVE9SUkVTMRIwEAYDVQQFEwlDSTM0MTUzMjYwggEiMA0GCSqGSIb3DQEBAQUAA4IBDwAwggEKAoIBAQDrPcsSDne2A6YHIE83YQfUrtm3yKsljuPSXd+nowDEkrwkhdu4JbB5krjo0dY4nsESaRgWGg56WnFxn8Z9z41dMLx6fORF3iIMlYOV7VYtbWuB86nqKSQfoZH/ykGNwJpKlEeJvhJgUqUxITS6S3G2zBzKrTvpHNYnjcliOMaQ8fcPSQD6GQqbkERdTrWEg3FcpHwLnpge73Vj1NLeM56OQ9hGvgUg3o9hxF37w9nVtaqEIuqavDju1E9GnhbcxPMfNVCu2MjokzVMVMTXGVbcYySlq97MORR4kSmcMCBKeuSHjhZWA5Eunyfq/81sVPqnhB1xnQJOMu6YhGPV+7mfAgMBAAGjggLXMIIC0zAMBgNVHRMBAf8EAjAAMB0GA1UdDgQWBBT97wzUZ56BH4HVc3/KBJhE1B6UNDAfBgNVHSMEGDAWgBS+NVRiaGDnJtMxwV+XseL2ZM4H9TAOBgNVHQ8BAf8EBAMCBeAwTgYDVR0RBEcwRYEWREFHT01FWkBDUEFGRVJSRVJF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Huso2b2RwY91a1sNKUIDeFOeLofqrs23pV5aKjGGY5UvsH+aoyfas+hB4vLFEhxrdR7FILYOQAZLcN7x8Q1fXjLK+eVySOi0Wbhd7xmknckztPp1UneGZc5szMPysOYTsIO7TUN1XvK6rl2AELTmv8MOkOP2cGbc96pPaL+pTHAuRR2TmyMSCQhE+22eLtrztBzqtpnKq4P/KMnwXppbulwGxx8WH6F7gPYwU/6tixj7c+QlrMqZR/B5odFKZQilrSbo1gVxVlnmvxmt3bW8sd/fdZm4j3ElCsWLTdCOdlZZRch8J0JxCD/6TgCZAiccai3J9sm1mcdGWLedoR6bCiGHcTYQDDJgItuSUnnQFZ/rqOnIvdQMcftF5W2aj0+qHHr053jx9sixIxifnV2zKWA2Htu1xfdfNwPmztnQLiVooIqI6cbLTeI8x6IrWDnDbsIUSaIQ8ydgMVysNcp+JP4obzoWB01u8jTbeJbGpR6eJaRxMbd5KXRPeCUGgw08H9PZmNfSBu7kIWBALQYY0bNVrkaGwljPPYhpB2HQM87wH8pZtzurKaduwwoJRypR0ZZWkE2dcNdL/byLrAMlH1WHILQxPEjoMzXbWVzPFTmZ40AKx2LNBB3zYHf2x4Xhis9Wk7ILwZc9QrDEAuTFzBvLq45zLviaQSuuWVTRNoI=</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9kSu7pztX8A364uCffOp+1CwldPv++J+UUSYvL0w+vRkTO/S2YBG35OUIgB3X4zV0PlPLgt0vhdRVflaQGYnoA==</DigestValue>
      </Reference>
      <Reference URI="/docMetadata/LabelInfo.xml?ContentType=application/vnd.ms-office.classificationlabels+xml">
        <DigestMethod Algorithm="http://www.w3.org/2001/04/xmlenc#sha512"/>
        <DigestValue>zgkyY6HSQK1BZB2kWWxoNv5MipmhTNVieG8sdJPI+9ncNzAnZD8LMrOTVBRs6s+ybpp1DxvqRgYGdROJhmbtIA==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512"/>
        <DigestValue>usCTa/4Citpkiky0z2J7W2Z/bB/T4nCq2Di9h6tPEGmWYrokQuvHLe22NGqTjb/oEXrokbeoaJyppmFn5+qeFA==</DigestValue>
      </Reference>
      <Reference URI="/xl/calcChain.xml?ContentType=application/vnd.openxmlformats-officedocument.spreadsheetml.calcChain+xml">
        <DigestMethod Algorithm="http://www.w3.org/2001/04/xmlenc#sha512"/>
        <DigestValue>33zfnec2QKnKJ/PtxctS/8pLgbEmmjpEB6jl6xDEPLwpe6/lQz7VeHQz7IelK/Bcc1oNy+o3+2YQSOjfqkhDmQ==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/vD+TMAesbVivJYLl6c3cA/KKAHBFjP5NGsE+yVfoX1MvvC5vxij4GfI8OJ9cu12E0m8H85itLIae9+N/ydXPg==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D9DXKQHdlxYfJ1hjO9CPNKCNQjIVyYebXT6Nhg+c9FPepyMBsjjxoRKbJsLe3jzqrW8xhCcJRgcfBkcUdhe2SQ==</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/vD+TMAesbVivJYLl6c3cA/KKAHBFjP5NGsE+yVfoX1MvvC5vxij4GfI8OJ9cu12E0m8H85itLIae9+N/ydXPg==</DigestValue>
      </Reference>
      <Reference URI="/xl/drawings/drawing1.xml?ContentType=application/vnd.openxmlformats-officedocument.drawing+xml">
        <DigestMethod Algorithm="http://www.w3.org/2001/04/xmlenc#sha512"/>
        <DigestValue>s8fgwTh33sUNHpJnKH+gtDhCL/XxgS4d7AtFDxcpKunPUJ25vABxFDXdJf+KomJj6V+3PtnA6fWN47fCXWd8Uw==</DigestValue>
      </Reference>
      <Reference URI="/xl/drawings/drawing2.xml?ContentType=application/vnd.openxmlformats-officedocument.drawing+xml">
        <DigestMethod Algorithm="http://www.w3.org/2001/04/xmlenc#sha512"/>
        <DigestValue>FxbnMXqP8ATppQzKhcxxm+pORPeRxn4O0fUikPLA8Qs1ohkAeMfsiG8DPaUBc71GEf2uNCeL3UmKjVeyZAMUVA==</DigestValue>
      </Reference>
      <Reference URI="/xl/drawings/drawing3.xml?ContentType=application/vnd.openxmlformats-officedocument.drawing+xml">
        <DigestMethod Algorithm="http://www.w3.org/2001/04/xmlenc#sha512"/>
        <DigestValue>bLBfkruD5T9l4+VH/VcVQO78yjga7Uoo501der+pli+f2KwHb0lFrZycj6MHz/gA+8szhjr4L4YnmYJ1KmZa7Q==</DigestValue>
      </Reference>
      <Reference URI="/xl/drawings/drawing4.xml?ContentType=application/vnd.openxmlformats-officedocument.drawing+xml">
        <DigestMethod Algorithm="http://www.w3.org/2001/04/xmlenc#sha512"/>
        <DigestValue>1fhhX3JvoYhIDinAoOnYV3YVOfLzRYiI7VTouoR5rRtABENlGFnXSw4BXIqaynwWT1lBZ1/7c4xEJnKQTUxhMA==</DigestValue>
      </Reference>
      <Reference URI="/xl/drawings/drawing5.xml?ContentType=application/vnd.openxmlformats-officedocument.drawing+xml">
        <DigestMethod Algorithm="http://www.w3.org/2001/04/xmlenc#sha512"/>
        <DigestValue>pZtavBVracVmvtKG/x19y8aCqqGp1pB34f/lV/CpT9ws5pDcWuckM9M4MMEaOoY5963QamSLIEpsw9XebYbeEA==</DigestValue>
      </Reference>
      <Reference URI="/xl/drawings/drawing6.xml?ContentType=application/vnd.openxmlformats-officedocument.drawing+xml">
        <DigestMethod Algorithm="http://www.w3.org/2001/04/xmlenc#sha512"/>
        <DigestValue>88SBM5bzNK+LPMb7UZG05GRZ8Io3sSRpJw7TFXYf/w5tRd+oVZtultXhbGyQa5iZ7qi72gWs3zI0t9TgZpm9eQ==</DigestValue>
      </Reference>
      <Reference URI="/xl/drawings/drawing7.xml?ContentType=application/vnd.openxmlformats-officedocument.drawing+xml">
        <DigestMethod Algorithm="http://www.w3.org/2001/04/xmlenc#sha512"/>
        <DigestValue>qQWQx6gFE3KCWFy3HlSUMYo49ETAsflURudgWkXVA0CVfDUxCl/FXvW7zwjkTzU/yzd7PnSTQppZhw7ajydxNQ==</DigestValue>
      </Reference>
      <Reference URI="/xl/drawings/drawing8.xml?ContentType=application/vnd.openxmlformats-officedocument.drawing+xml">
        <DigestMethod Algorithm="http://www.w3.org/2001/04/xmlenc#sha512"/>
        <DigestValue>Tk5XCMyllastPidHWRYQhP7bRNxm2qK28gFpL20GxcviEwStH/kxe/Jy10nTWAbiBwOdDm/JPvHIRCmasN7DdQ==</DigestValue>
      </Reference>
      <Reference URI="/xl/drawings/vmlDrawing1.vml?ContentType=application/vnd.openxmlformats-officedocument.vmlDrawing">
        <DigestMethod Algorithm="http://www.w3.org/2001/04/xmlenc#sha512"/>
        <DigestValue>O8BTGYqnBbgGTcZaVukiyBDjY7vtsoCA/zzm16WKckWTmp8dIMYgaJQ5g+JE7qb7m6hyTNN7s9pnpZL1mh7uIw==</DigestValue>
      </Reference>
      <Reference URI="/xl/drawings/vmlDrawing2.vml?ContentType=application/vnd.openxmlformats-officedocument.vmlDrawing">
        <DigestMethod Algorithm="http://www.w3.org/2001/04/xmlenc#sha512"/>
        <DigestValue>s2xawkwPJnffhkiwoDReyjT5jE4a2gBu5CJggu8zrrGWqrld0rtHqSXBIrXguO0LZ9qRmcaRr/e02NBGIXb6Ug==</DigestValue>
      </Reference>
      <Reference URI="/xl/drawings/vmlDrawing3.vml?ContentType=application/vnd.openxmlformats-officedocument.vmlDrawing">
        <DigestMethod Algorithm="http://www.w3.org/2001/04/xmlenc#sha512"/>
        <DigestValue>5OmxOHz0lz222LF4vJ1CXG+k+GMNeNs06XPFvJugppuUKIQjBkewVudGW1JoYaTSgPe02Azbm9fBmsGrsGh2Ug==</DigestValue>
      </Reference>
      <Reference URI="/xl/drawings/vmlDrawing4.vml?ContentType=application/vnd.openxmlformats-officedocument.vmlDrawing">
        <DigestMethod Algorithm="http://www.w3.org/2001/04/xmlenc#sha512"/>
        <DigestValue>HMwR83FMm6OUK/Z0QmFefDnlu0ftlbRWrdZ5ZYL/4INKwqRkFxEjkXSbQYWo5cZxLIgftMIAsBiei0eJqsRaaw==</DigestValue>
      </Reference>
      <Reference URI="/xl/drawings/vmlDrawing5.vml?ContentType=application/vnd.openxmlformats-officedocument.vmlDrawing">
        <DigestMethod Algorithm="http://www.w3.org/2001/04/xmlenc#sha512"/>
        <DigestValue>HGHU9Xr2dagRdtXIH83WzwfIUpG6JmOo3E054rw+VZDAIbFoMQhiSM3TzwzaLIuydY6YbDGVJAJQYbZU3dp/Aw==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Imu4/+hDj7L3rJV6R8EBYCkAqlwgUP4AMtClZJMwBe+ixuADz1L9j7lB28G+gBzh0HRfQ/ioVOD5O4eAd2ENew==</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jR1CR2Tc5xH4dZlAfrVF7/YaiDCdwmxuxrS2p3kJT6e8V2FyjzzNIdpVTzc0Oq48gG5wD0wf0fRtm1Y79vEItQ==</DigestValue>
      </Reference>
      <Reference URI="/xl/externalLinks/externalLink1.xml?ContentType=application/vnd.openxmlformats-officedocument.spreadsheetml.externalLink+xml">
        <DigestMethod Algorithm="http://www.w3.org/2001/04/xmlenc#sha512"/>
        <DigestValue>vYAjbIsj76rsUcSfgM2k01Z+b8ohNK2eISsgLGecEYWwsUqY46+7r7Zyr/miWlXIT6MYouRc6hzcHm9QSDj7Xw==</DigestValue>
      </Reference>
      <Reference URI="/xl/externalLinks/externalLink2.xml?ContentType=application/vnd.openxmlformats-officedocument.spreadsheetml.externalLink+xml">
        <DigestMethod Algorithm="http://www.w3.org/2001/04/xmlenc#sha512"/>
        <DigestValue>zNxZLKxGKMJg7FXYPIc0o68vfmb9xB7RD1Lm0PfpPXT8vAjQp7+mqdN5Jvn/Fwp+uBKv+3jr+n6suFRBeTF4pA==</DigestValue>
      </Reference>
      <Reference URI="/xl/media/image1.png?ContentType=image/png">
        <DigestMethod Algorithm="http://www.w3.org/2001/04/xmlenc#sha512"/>
        <DigestValue>0J/YeztM+DOtHM/9GR7617vrmSUpHmoP6GpBmOpfi4NfaeoG1BgncCzzJ/kvxNT1uvACFGwxR/7aswD2kQHh+Q==</DigestValue>
      </Reference>
      <Reference URI="/xl/media/image2.emf?ContentType=image/x-emf">
        <DigestMethod Algorithm="http://www.w3.org/2001/04/xmlenc#sha512"/>
        <DigestValue>mR6fBfpwJU4tWnT880wYjlmU5ubb/LH6G2keYitLTH7gARytoVV4Wk/ln7IpQiG+olX1lZ+OiScMctD6hlRpmw==</DigestValue>
      </Reference>
      <Reference URI="/xl/media/image3.emf?ContentType=image/x-emf">
        <DigestMethod Algorithm="http://www.w3.org/2001/04/xmlenc#sha512"/>
        <DigestValue>SNWDj+uSCEQtqMD5XfnZc9vJvqA78XCWhebSm7AnhEARrTk4fHhmnFaEDavBCRNHLFDHMJbbMgao/XP+u2/SKg==</DigestValue>
      </Reference>
      <Reference URI="/xl/media/image4.emf?ContentType=image/x-emf">
        <DigestMethod Algorithm="http://www.w3.org/2001/04/xmlenc#sha512"/>
        <DigestValue>gkWBeAtZFE/+NEtKA95uWWs2qBBzsCUvXusKveJcgporAdgSPoJrtF+Kn0ntWlyIzPWafjQVeAFbcckk4g1Amg==</DigestValue>
      </Reference>
      <Reference URI="/xl/media/image5.emf?ContentType=image/x-emf">
        <DigestMethod Algorithm="http://www.w3.org/2001/04/xmlenc#sha512"/>
        <DigestValue>V061xXC5F0WMAyDB86bz9o609rxNHC9OZkQrmWQqX0L8S5cZi+5Z1COA5Ey2Gv5o3g08Io9KRK0lMtcXxLaNPw==</DigestValue>
      </Reference>
      <Reference URI="/xl/printerSettings/printerSettings1.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10.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2.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13.bin?ContentType=application/vnd.openxmlformats-officedocument.spreadsheetml.printerSettings">
        <DigestMethod Algorithm="http://www.w3.org/2001/04/xmlenc#sha512"/>
        <DigestValue>vr7zRE1PDRQZk0O+jP6xgzrtwXfHr1aOB5dp3LuLEBBPzvjl0CuRfabRqfQMuHXt8xJWrOju1atF+JpeTeCTAA==</DigestValue>
      </Reference>
      <Reference URI="/xl/printerSettings/printerSettings14.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5.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6.bin?ContentType=application/vnd.openxmlformats-officedocument.spreadsheetml.printerSettings">
        <DigestMethod Algorithm="http://www.w3.org/2001/04/xmlenc#sha512"/>
        <DigestValue>xOaoqvdY2+vsDDUbenH5ZyC0fPEn+/pk6YNXm0fWcr5DudKZunUGeUgS1F/3aaIwGTTaE8aTtFeRL6YoQRSPRQ==</DigestValue>
      </Reference>
      <Reference URI="/xl/printerSettings/printerSettings17.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18.bin?ContentType=application/vnd.openxmlformats-officedocument.spreadsheetml.printerSettings">
        <DigestMethod Algorithm="http://www.w3.org/2001/04/xmlenc#sha512"/>
        <DigestValue>i0UnTXlq4gNPeGJL0JJtMJMtsqFQIYHE9OwHWf7E0Ue+sDLuHcNWuSAAIntHyfTG6l1budm2piENd2QuvcZocA==</DigestValue>
      </Reference>
      <Reference URI="/xl/printerSettings/printerSettings19.bin?ContentType=application/vnd.openxmlformats-officedocument.spreadsheetml.printerSettings">
        <DigestMethod Algorithm="http://www.w3.org/2001/04/xmlenc#sha512"/>
        <DigestValue>e74gdx0vyejNdV5zVABWWrO2QdZyTJxk2wWuatU6JqtzxdtkIAfbaVDB6rF6F9dbM+GKJcnMFDDFdceMPs3GgQ==</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0.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2.bin?ContentType=application/vnd.openxmlformats-officedocument.spreadsheetml.printerSettings">
        <DigestMethod Algorithm="http://www.w3.org/2001/04/xmlenc#sha512"/>
        <DigestValue>dyaJOdXVPKC4zAfCRaEnpjPLVZRSFIuTEMcBCXuyynIwqPzYJ2XSV5f4tIYC8hDe9UHSOOBe4S3puVPCGSU4UQ==</DigestValue>
      </Reference>
      <Reference URI="/xl/printerSettings/printerSettings23.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24.bin?ContentType=application/vnd.openxmlformats-officedocument.spreadsheetml.printerSettings">
        <DigestMethod Algorithm="http://www.w3.org/2001/04/xmlenc#sha512"/>
        <DigestValue>x8fsyKeU29XV4Vjxz2IBl3tNm7mETrTYXD1lAZQaW4LdoVxiE01ElAu9AbJzamW6iUbiSZEZIFL8tY6DvofucQ==</DigestValue>
      </Reference>
      <Reference URI="/xl/printerSettings/printerSettings25.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6.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7.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8.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29.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30.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1.bin?ContentType=application/vnd.openxmlformats-officedocument.spreadsheetml.printerSettings">
        <DigestMethod Algorithm="http://www.w3.org/2001/04/xmlenc#sha512"/>
        <DigestValue>WVA06fz+52XVfvgi1h5d/huCv52HV4wn2wxaZ2lIYaKIRHWbGM8R1KlWiLWW9VeCz8gECaNkk0f0Nos/05f78g==</DigestValue>
      </Reference>
      <Reference URI="/xl/printerSettings/printerSettings32.bin?ContentType=application/vnd.openxmlformats-officedocument.spreadsheetml.printerSettings">
        <DigestMethod Algorithm="http://www.w3.org/2001/04/xmlenc#sha512"/>
        <DigestValue>8v2+iGtMvCgr2KByy2fHPObwysfb7JtfVkBqjM2zn+JxjZVFr4SHZH7EEv5NW9+Zu47/KPQKGa01/BH1pquGPA==</DigestValue>
      </Reference>
      <Reference URI="/xl/printerSettings/printerSettings4.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5.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6.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7.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8.bin?ContentType=application/vnd.openxmlformats-officedocument.spreadsheetml.printerSettings">
        <DigestMethod Algorithm="http://www.w3.org/2001/04/xmlenc#sha512"/>
        <DigestValue>cWyYRypeu/Csclb5lRrF42O4hv9o1I03LYU0Y3e9Xd0aT3eT8ujrNgWQxGzNYeo5ENW8cLwEwxgVTDzdv18WdA==</DigestValue>
      </Reference>
      <Reference URI="/xl/printerSettings/printerSettings9.bin?ContentType=application/vnd.openxmlformats-officedocument.spreadsheetml.printerSettings">
        <DigestMethod Algorithm="http://www.w3.org/2001/04/xmlenc#sha512"/>
        <DigestValue>xqgyM31j9yLEKRfv0Tcwq74LL0DUYF46B8AXWwG6JjMc+8D24P0K8YAVa+imHubDUIm+Ll81w0DxDnF7KTmj1Q==</DigestValue>
      </Reference>
      <Reference URI="/xl/sharedStrings.xml?ContentType=application/vnd.openxmlformats-officedocument.spreadsheetml.sharedStrings+xml">
        <DigestMethod Algorithm="http://www.w3.org/2001/04/xmlenc#sha512"/>
        <DigestValue>DwUsgfLpOlZ4s7fiJDNxyf5B64AG9yFboPV52e27zmMK16kUzhEz3DDeJWx7eP56iwAJr2hnbgc8952Vglb5Cw==</DigestValue>
      </Reference>
      <Reference URI="/xl/styles.xml?ContentType=application/vnd.openxmlformats-officedocument.spreadsheetml.styles+xml">
        <DigestMethod Algorithm="http://www.w3.org/2001/04/xmlenc#sha512"/>
        <DigestValue>c8pUc3zqbkAYOg2vVt5WTusY8llK6RZbOiXB20ouyvWh4UGBw/UKZaX9MhuwxEmDBHHkc5ztOjre076S8A9GMA==</DigestValue>
      </Reference>
      <Reference URI="/xl/theme/theme1.xml?ContentType=application/vnd.openxmlformats-officedocument.theme+xml">
        <DigestMethod Algorithm="http://www.w3.org/2001/04/xmlenc#sha512"/>
        <DigestValue>76eo5ECoom53GHPvzbWL8z6vGMM214UT/S4gHnzUTDN7wmv0Fl5Cveh+fFnsv9P62p0uMT0hNTVNf07CavwI4Q==</DigestValue>
      </Reference>
      <Reference URI="/xl/workbook.xml?ContentType=application/vnd.openxmlformats-officedocument.spreadsheetml.sheet.main+xml">
        <DigestMethod Algorithm="http://www.w3.org/2001/04/xmlenc#sha512"/>
        <DigestValue>XyORVbZH7CIxDfO0nSLuNBgHaA0qLXIQHxlx9JbiereGZqAOXtANGsOmG18Dx4iCsszUST89Sr5FuME7un130Q==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xoXcPe1fboSSW3jC7V712yNxnIoMxn9134kCupKFdevFmuq9uKnYmiRxaZi6UUAs4VOi9PbWzGqSaIMWcVrCog==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StBMMv6042zn8aYzYlBFD1tGgc1gXdokmqhNxNh4+iou6GrZzknr0r31qbmj9NDqJhxktvLVFvxd9VpMfJCRbQ==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pTK0TgV6No76Ed5ZWBIdc5NNoYOfFoT0egySNgk4zS8tEop4H5DvkEy97bV1yY+tI72jMCeYK6dtDurvwVM9FQ==</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ENNvxjy3c0/wiOfO8kIYUTyyoxFScsP+hEKUrY3r1ZYos1ClJ2lI5Y6mbW/l4G3oToj4z345cfOt9MuRiZvPYg==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512"/>
        <DigestValue>RxDfXPyXgyhdxeRfYzYUvVviV5+AKjCfcmd1U9rbDVlC3V6gKeBR0lz4BClfYwzdAhBnKice8+eV8RBGW9y4Og==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512"/>
        <DigestValue>FFgBfu+vGj09YgYXtJyZd0T1ApCPGyPvPfYvWUmEa9JpT5mdWx6JC/lwlmorBh3aZqxNoTzmApr8G+YmNl1mZw==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vWd0wNB3PyhXJ44ZWcdRTnYyNwGJPAdQrr6mIOEXpAjo8i4mm+WjBydanxdmobg+bMyKAgZ/ajtLNqh9LzAoIQ==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512"/>
        <DigestValue>UI/o+aVTeifnsE+Dn3QEzIDCsC22GhYBcWT4R79wa89OYjOxnV13fpB2Ht5O1D1GOYAOg11txEbN/dLvzqJMPg==</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512"/>
        <DigestValue>KGO/Hj7qzwi+4GoF001ZtiaFrRAWRktHgCNN/VmHgSrseebvf4bIu5DfEfpM4uFe8crETo5prCAi7kPh5uBI4w==</DigestValue>
      </Reference>
      <Reference URI="/xl/worksheets/sheet1.xml?ContentType=application/vnd.openxmlformats-officedocument.spreadsheetml.worksheet+xml">
        <DigestMethod Algorithm="http://www.w3.org/2001/04/xmlenc#sha512"/>
        <DigestValue>9T7QhFgGzqsPbNVgwur6JSzN8ReoT69ZKrPb49bwfaNGqjoIfPIJGVquZWbHRijYGJzuw3Eg4sp1aMLKe0kQlg==</DigestValue>
      </Reference>
      <Reference URI="/xl/worksheets/sheet2.xml?ContentType=application/vnd.openxmlformats-officedocument.spreadsheetml.worksheet+xml">
        <DigestMethod Algorithm="http://www.w3.org/2001/04/xmlenc#sha512"/>
        <DigestValue>c81WMnInj6VugIpfVMbj3JYyoed1RzaKwRqGrvUb1/LBKT0OETmKTWAijtbExGYvpylpz2xygko7VTwoxpcKTg==</DigestValue>
      </Reference>
      <Reference URI="/xl/worksheets/sheet3.xml?ContentType=application/vnd.openxmlformats-officedocument.spreadsheetml.worksheet+xml">
        <DigestMethod Algorithm="http://www.w3.org/2001/04/xmlenc#sha512"/>
        <DigestValue>Aq/8VRAnbVx68qnOIL6Mkjg3PNLEKPoJL1RNZd7ORD2VwFy3KExbV+QWy2CL+eC9SXMS1Ip3lu+wn+7ZyC2Eew==</DigestValue>
      </Reference>
      <Reference URI="/xl/worksheets/sheet4.xml?ContentType=application/vnd.openxmlformats-officedocument.spreadsheetml.worksheet+xml">
        <DigestMethod Algorithm="http://www.w3.org/2001/04/xmlenc#sha512"/>
        <DigestValue>/uj8ajdW/9SMucPyqpB2xdzfT8luG9yxWru7c6C2NWl8QYRYqd6/JPHd5ECnd8gf2B5oVnT5sJcXnKLGlJ59/g==</DigestValue>
      </Reference>
      <Reference URI="/xl/worksheets/sheet5.xml?ContentType=application/vnd.openxmlformats-officedocument.spreadsheetml.worksheet+xml">
        <DigestMethod Algorithm="http://www.w3.org/2001/04/xmlenc#sha512"/>
        <DigestValue>mq/TOW105f2zLOs1VPfU2mTNlXrZuAkvfYNdVrP+08kQN3aNmOh5yHHu6WbthGQ8OEojBpdvpvCZbgyJ8hwlIw==</DigestValue>
      </Reference>
      <Reference URI="/xl/worksheets/sheet6.xml?ContentType=application/vnd.openxmlformats-officedocument.spreadsheetml.worksheet+xml">
        <DigestMethod Algorithm="http://www.w3.org/2001/04/xmlenc#sha512"/>
        <DigestValue>u5N65AfAGg3sZ2xFizYisSYw/Hw1lk9saYV591fiL60KV5VRNaxhBz0MdWJeNC2iGhlinDl2C2OlmfwjE/ImKg==</DigestValue>
      </Reference>
      <Reference URI="/xl/worksheets/sheet7.xml?ContentType=application/vnd.openxmlformats-officedocument.spreadsheetml.worksheet+xml">
        <DigestMethod Algorithm="http://www.w3.org/2001/04/xmlenc#sha512"/>
        <DigestValue>qI8C1UE6NkT7wa/C2eODSkMt6CPvMeuiFP1zblZ6gFMbFen96mTDBRpjN9KbcOZqYuf95pGqTl8XYP8UC5fMSg==</DigestValue>
      </Reference>
      <Reference URI="/xl/worksheets/sheet8.xml?ContentType=application/vnd.openxmlformats-officedocument.spreadsheetml.worksheet+xml">
        <DigestMethod Algorithm="http://www.w3.org/2001/04/xmlenc#sha512"/>
        <DigestValue>nYchScpjGWMg2TmnwRzH+7zbn7dEpkVYqrCH7MYr2ZVH7JONn2eeiP/kxroIhQ/1o598huTBCYjvXnulo6W9Eg==</DigestValue>
      </Reference>
      <Reference URI="/xl/worksheets/sheet9.xml?ContentType=application/vnd.openxmlformats-officedocument.spreadsheetml.worksheet+xml">
        <DigestMethod Algorithm="http://www.w3.org/2001/04/xmlenc#sha512"/>
        <DigestValue>8kxkWdYkEkWsTzAMVnVNl2tGQFs1ItxmGJvkhACyJ3ui9ExvTezO9fSncuFO67qKGQg5Ot/eZjCjI2nPF4MArg==</DigestValue>
      </Reference>
    </Manifest>
    <SignatureProperties>
      <SignatureProperty Id="idSignatureTime" Target="#idPackageSignature">
        <mdssi:SignatureTime xmlns:mdssi="http://schemas.openxmlformats.org/package/2006/digital-signature">
          <mdssi:Format>YYYY-MM-DDThh:mm:ssTZD</mdssi:Format>
          <mdssi:Value>2025-05-13T20:55:09Z</mdssi:Value>
        </mdssi:SignatureTime>
      </SignatureProperty>
    </SignatureProperties>
  </Object>
  <Object Id="idOfficeObject">
    <SignatureProperties>
      <SignatureProperty Id="idOfficeV1Details" Target="#idPackageSignature">
        <SignatureInfoV1 xmlns="http://schemas.microsoft.com/office/2006/digsig">
          <SetupID>{4B0AF059-23B1-44F0-A3B0-FA6C73DA3BF7}</SetupID>
          <SignatureText>Dahiana Gómez</SignatureText>
          <SignatureImage/>
          <SignatureComments/>
          <WindowsVersion>10.0</WindowsVersion>
          <OfficeVersion>16.0.18623/26</OfficeVersion>
          <ApplicationVersion>16.0.18623</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2025-05-13T20:55:09Z</xd:SigningTime>
          <xd:SigningCertificate>
            <xd:Cert>
              <xd:CertDigest>
                <DigestMethod Algorithm="http://www.w3.org/2001/04/xmlenc#sha512"/>
                <DigestValue>dMurUR+DdMcx/Ra9yt/IKFXxGt07cY+7oQ0yd5N6Js0pEe9W3bzOvSVcQ9b/lhgm9fIGivUoeXCsNZUB8VE9FQ==</DigestValue>
              </xd:CertDigest>
              <xd:IssuerSerial>
                <X509IssuerName>SERIALNUMBER=RUC80080610-7, CN=CODE100 S.A., OU=Prestador Cualificado de Servicios de Confianza, O=ICPP, C=PY</X509IssuerName>
                <X509SerialNumber>184932150585496974696853451113571675758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IBAACfAAAAAAAAAAAAAACcFgAAMwsAACBFTUYAAAEAkBsAAKo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QAzAC8ANQAvADIAMAAyADUAAAAHAAAABwAAAAUAAAAHAAAABQAAAAcAAAAHAAAABwAAAAcAAABLAAAAQAAAADAAAAAFAAAAIAAAAAEAAAABAAAAEAAAAAAAAAAAAAAAQwEAAKAAAAAAAAAAAAAAAEM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JwAAAAxAAAAOwAAALoAAABWAAAAAQAAAFVVj0FVVY9BMQAAADsAAAANAAAATAAAAAAAAAAAAAAAAAAAAP//////////aAAAAEQAYQBoAGkAYQBuAGEAIABHAPMAbQBlAHoA6IcOAAAACgAAAAsAAAAFAAAACgAAAAsAAAAKAAAABQAAAA4AAAAMAAAAEQAAAAoAAAAJAAAASwAAAEAAAAAwAAAABQAAACAAAAABAAAAAQAAABAAAAAAAAAAAAAAAEMBAACgAAAAAAAAAAAAAABDAQAAoAAAACUAAAAMAAAAAgAAACcAAAAYAAAABQAAAAAAAAD///8AAAAAACUAAAAMAAAABQAAAEwAAABkAAAAAAAAAGEAAABCAQAAmwAAAAAAAABhAAAAQwEAADsAAAAhAPAAAAAAAAAAAAAAAIA/AAAAAAAAAAAAAIA/AAAAAAAAAAAAAAAAAAAAAAAAAAAAAAAAAAAAAAAAAAAlAAAADAAAAAAAAIAoAAAADAAAAAUAAAAnAAAAGAAAAAUAAAAAAAAA////AAAAAAAlAAAADAAAAAUAAABMAAAAZAAAAA4AAABhAAAANAEAAHEAAAAOAAAAYQAAACcBAAARAAAAIQDwAAAAAAAAAAAAAACAPwAAAAAAAAAAAACAPwAAAAAAAAAAAAAAAAAAAAAAAAAAAAAAAAAAAAAAAAAAJQAAAAwAAAAAAACAKAAAAAwAAAAFAAAAJQAAAAwAAAABAAAAGAAAAAwAAAAAAAAAEgAAAAwAAAABAAAAHgAAABgAAAAOAAAAYQAAADUBAAByAAAAJQAAAAwAAAABAAAAVAAAAJwAAAAPAAAAYQAAAGoAAABxAAAAAQAAAFVVj0FVVY9BDwAAAGEAAAANAAAATAAAAAAAAAAAAAAAAAAAAP//////////aAAAAEQAYQBoAGkAYQBuAGEAIABHAG8AbQBlAHoAAAAJAAAABwAAAAcAAAADAAAABwAAAAcAAAAHAAAABAAAAAkAAAAIAAAACwAAAAcAAAAGAAAASwAAAEAAAAAwAAAABQAAACAAAAABAAAAAQAAABAAAAAAAAAAAAAAAEMBAACgAAAAAAAAAAAAAABDAQAAoAAAACUAAAAMAAAAAgAAACcAAAAYAAAABQAAAAAAAAD///8AAAAAACUAAAAMAAAABQAAAEwAAABkAAAADgAAAHYAAAA0AQAAhgAAAA4AAAB2AAAAJwEAABEAAAAhAPAAAAAAAAAAAAAAAIA/AAAAAAAAAAAAAIA/AAAAAAAAAAAAAAAAAAAAAAAAAAAAAAAAAAAAAAAAAAAlAAAADAAAAAAAAIAoAAAADAAAAAUAAAAlAAAADAAAAAEAAAAYAAAADAAAAAAAAAASAAAADAAAAAEAAAAeAAAAGAAAAA4AAAB2AAAANQEAAIcAAAAlAAAADAAAAAEAAABUAAAAhAAAAA8AAAB2AAAATAAAAIYAAAABAAAAVVWPQVVVj0EPAAAAdgAAAAkAAABMAAAAAAAAAAAAAAAAAAAA//////////9gAAAAQwBvAG4AdABhAGQAbwByAGEA6IcIAAAACAAAAAcAAAAEAAAABwAAAAgAAAAIAAAABQAAAAcAAABLAAAAQAAAADAAAAAFAAAAIAAAAAEAAAABAAAAEAAAAAAAAAAAAAAAQwEAAKAAAAAAAAAAAAAAAEMBAACgAAAAJQAAAAwAAAACAAAAJwAAABgAAAAFAAAAAAAAAP///wAAAAAAJQAAAAwAAAAFAAAATAAAAGQAAAAOAAAAiwAAADQBAACbAAAADgAAAIsAAAAnAQAAEQAAACEA8AAAAAAAAAAAAAAAgD8AAAAAAAAAAAAAgD8AAAAAAAAAAAAAAAAAAAAAAAAAAAAAAAAAAAAAAAAAACUAAAAMAAAAAAAAgCgAAAAMAAAABQAAACUAAAAMAAAAAQAAABgAAAAMAAAAAAAAABIAAAAMAAAAAQAAABYAAAAMAAAAAAAAAFQAAABEAQAADwAAAIsAAAAzAQAAmwAAAAEAAABVVY9BVVWPQQ8AAACLAAAAKQAAAEwAAAAEAAAADgAAAIsAAAA1AQAAnAAAAKAAAABGAGkAcgBtAGEAZABvACAAcABvAHIAOgAgAEQAQQBIAEkAQQBOAEEAIABBAE4ARABSAEUAQQAgACAARwBPAE0ARQBaACAAVABPAFIAUgBFAFMApUcGAAAAAwAAAAUAAAALAAAABwAAAAgAAAAIAAAABAAAAAgAAAAIAAAABQAAAAMAAAAEAAAACQAAAAgAAAAJAAAAAwAAAAgAAAAKAAAACAAAAAQAAAAIAAAACgAAAAkAAAAIAAAABwAAAAgAAAAEAAAABAAAAAkAAAAKAAAADAAAAAcAAAAHAAAABAAAAAcAAAAKAAAACAAAAAgAAAAHAAAABwAAABYAAAAMAAAAAAAAACUAAAAMAAAAAgAAAA4AAAAUAAAAAAAAABAAAAAUAAAA</Object>
  <Object Id="idInvalidSigLnImg">AQAAAGwAAAAAAAAAAAAAAEIBAACfAAAAAAAAAAAAAACcFgAAMwsAACBFTUYAAAEAECIAALEAAAAGAAAAAAAAAAAAAAAAAAAAgAcAALAEAABYAQAA1wAAAAAAAAAAAAAAAAAAAMA/BQDYRwM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AAAAAAAAAAAAAIA/AAAAAAAAAAAAAAAAAAAAAAAAAAAAAAAAAAAAAAAAAAAlAAAADAAAAAAAAIAoAAAADAAAAAEAAAAnAAAAGAAAAAEAAAAAAAAA////AAAAAAAlAAAADAAAAAEAAABMAAAAZAAAAAAAAAAAAAAAQgEAAJ8AAAAAAAAAAAAAAEMBAACgAAAAIQDwAAAAAAAAAAAAAACAPwAAAAAAAAAAAACAPwAAAAAAAAAAAAAAAAAAAAAAAAAAAAAAAAAAAAAAAAAAJQAAAAwAAAAAAACAKAAAAAwAAAABAAAAJwAAABgAAAABAAAAAAAAAP///wAAAAAAJQAAAAwAAAABAAAATAAAAGQAAAAAAAAAAAAAAEIBAACfAAAAAAAAAAAAAABD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DAQAAoAAAAAAAAAAAAAAAQw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I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nAAAADEAAAA7AAAAugAAAFYAAAABAAAAVVWPQVVVj0ExAAAAOwAAAA0AAABMAAAAAAAAAAAAAAAAAAAA//////////9oAAAARABhAGgAaQBhAG4AYQAgAEcA8wBtAGUAegAAAA4AAAAKAAAACwAAAAUAAAAKAAAACwAAAAoAAAAFAAAADgAAAAwAAAARAAAACgAAAAkAAABLAAAAQAAAADAAAAAFAAAAIAAAAAEAAAABAAAAEAAAAAAAAAAAAAAAQwEAAKAAAAAAAAAAAAAAAEMBAACgAAAAJQAAAAwAAAACAAAAJwAAABgAAAAFAAAAAAAAAP///wAAAAAAJQAAAAwAAAAFAAAATAAAAGQAAAAAAAAAYQAAAEIBAACbAAAAAAAAAGEAAABDAQAAOwAAACEA8AAAAAAAAAAAAAAAgD8AAAAAAAAAAAAAgD8AAAAAAAAAAAAAAAAAAAAAAAAAAAAAAAAAAAAAAAAAACUAAAAMAAAAAAAAgCgAAAAMAAAABQAAACcAAAAYAAAABQAAAAAAAAD///8AAAAAACUAAAAMAAAABQAAAEwAAABkAAAADgAAAGEAAAA0AQAAcQAAAA4AAABhAAAAJwEAABEAAAAhAPAAAAAAAAAAAAAAAIA/AAAAAAAAAAAAAIA/AAAAAAAAAAAAAAAAAAAAAAAAAAAAAAAAAAAAAAAAAAAlAAAADAAAAAAAAIAoAAAADAAAAAUAAAAlAAAADAAAAAEAAAAYAAAADAAAAAAAAAASAAAADAAAAAEAAAAeAAAAGAAAAA4AAABhAAAANQEAAHIAAAAlAAAADAAAAAEAAABUAAAAnAAAAA8AAABhAAAAagAAAHEAAAABAAAAVVWPQVVVj0EPAAAAYQAAAA0AAABMAAAAAAAAAAAAAAAAAAAA//////////9oAAAARABhAGgAaQBhAG4AYQAgAEcAbwBtAGUAegAAAAkAAAAHAAAABwAAAAMAAAAHAAAABwAAAAcAAAAEAAAACQAAAAgAAAALAAAABwAAAAYAAABLAAAAQAAAADAAAAAFAAAAIAAAAAEAAAABAAAAEAAAAAAAAAAAAAAAQwEAAKAAAAAAAAAAAAAAAEMBAACgAAAAJQAAAAwAAAACAAAAJwAAABgAAAAFAAAAAAAAAP///wAAAAAAJQAAAAwAAAAFAAAATAAAAGQAAAAOAAAAdgAAADQBAACGAAAADgAAAHYAAAAnAQAAEQAAACEA8AAAAAAAAAAAAAAAgD8AAAAAAAAAAAAAgD8AAAAAAAAAAAAAAAAAAAAAAAAAAAAAAAAAAAAAAAAAACUAAAAMAAAAAAAAgCgAAAAMAAAABQAAACUAAAAMAAAAAQAAABgAAAAMAAAAAAAAABIAAAAMAAAAAQAAAB4AAAAYAAAADgAAAHYAAAA1AQAAhwAAACUAAAAMAAAAAQAAAFQAAACEAAAADwAAAHYAAABMAAAAhgAAAAEAAABVVY9BVVWPQQ8AAAB2AAAACQAAAEwAAAAAAAAAAAAAAAAAAAD//////////2AAAABDAG8AbgB0AGEAZABvAHIAYQAAAAgAAAAIAAAABwAAAAQAAAAHAAAACAAAAAgAAAAFAAAABwAAAEsAAABAAAAAMAAAAAUAAAAgAAAAAQAAAAEAAAAQAAAAAAAAAAAAAABDAQAAoAAAAAAAAAAAAAAAQwEAAKAAAAAlAAAADAAAAAIAAAAnAAAAGAAAAAUAAAAAAAAA////AAAAAAAlAAAADAAAAAUAAABMAAAAZAAAAA4AAACLAAAANAEAAJsAAAAOAAAAiwAAACcBAAARAAAAIQDwAAAAAAAAAAAAAACAPwAAAAAAAAAAAACAPwAAAAAAAAAAAAAAAAAAAAAAAAAAAAAAAAAAAAAAAAAAJQAAAAwAAAAAAACAKAAAAAwAAAAFAAAAJQAAAAwAAAABAAAAGAAAAAwAAAAAAAAAEgAAAAwAAAABAAAAFgAAAAwAAAAAAAAAVAAAAEQBAAAPAAAAiwAAADMBAACbAAAAAQAAAFVVj0FVVY9BDwAAAIsAAAApAAAATAAAAAQAAAAOAAAAiwAAADUBAACcAAAAoAAAAEYAaQByAG0AYQBkAG8AIABwAG8AcgA6ACAARABBAEgASQBBAE4AQQAgAEEATgBEAFIARQBBACAAIABHAE8ATQBFAFoAIABUAE8AUgBSAEUAUwB4AAYAAAADAAAABQAAAAsAAAAHAAAACAAAAAgAAAAEAAAACAAAAAgAAAAFAAAAAwAAAAQAAAAJAAAACAAAAAkAAAADAAAACAAAAAoAAAAIAAAABAAAAAgAAAAKAAAACQAAAAgAAAAHAAAACAAAAAQAAAAEAAAACQAAAAoAAAAMAAAABwAAAAcAAAAEAAAABwAAAAoAAAAIAAAACAAAAAcAAAAHAAAAFgAAAAwAAAAAAAAAJQAAAAwAAAACAAAADgAAABQAAAAAAAAAEAAAABQAAAA=</Object>
</Signature>
</file>

<file path=_xmlsignatures/sig6.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b46jvyvS813Ldhb/1Ft2CQdbbtZpJWoOlQy1pKpzqEg=</DigestValue>
    </Reference>
    <Reference Type="http://www.w3.org/2000/09/xmldsig#Object" URI="#idOfficeObject">
      <DigestMethod Algorithm="http://www.w3.org/2001/04/xmlenc#sha256"/>
      <DigestValue>TMhUozpnoCon8QeaWRZmcFZN7vYi1Hq8VTEDNBEXTyU=</DigestValue>
    </Reference>
    <Reference Type="http://uri.etsi.org/01903#SignedProperties" URI="#idSignedProperties">
      <Transforms>
        <Transform Algorithm="http://www.w3.org/TR/2001/REC-xml-c14n-20010315"/>
      </Transforms>
      <DigestMethod Algorithm="http://www.w3.org/2001/04/xmlenc#sha256"/>
      <DigestValue>4JwB7OmCvnDA7BnDvzM1Hv5A2XlAdxVGFtkIzo3x2ys=</DigestValue>
    </Reference>
    <Reference Type="http://www.w3.org/2000/09/xmldsig#Object" URI="#idValidSigLnImg">
      <DigestMethod Algorithm="http://www.w3.org/2001/04/xmlenc#sha256"/>
      <DigestValue>sIksTD5nibaOk19pYwnoB/N6NLC1CtjbWbx18gMvGHA=</DigestValue>
    </Reference>
    <Reference Type="http://www.w3.org/2000/09/xmldsig#Object" URI="#idInvalidSigLnImg">
      <DigestMethod Algorithm="http://www.w3.org/2001/04/xmlenc#sha256"/>
      <DigestValue>NIx3lnVWu16raTLN2dffNZ7Hb5xazdM/C9hyhNYUkuM=</DigestValue>
    </Reference>
  </SignedInfo>
  <SignatureValue>2nuuO6g01XOee+eUhCqlBL1c/TYnt5aLqXby8b+90JnId5/wtYIHN13nhU+TYForkIomqMmQ9frN
MgrRvsDR5dQgGt6DbloZDmpDQ4XWs/7NTOpg2c+zUTBnCxCwp2BV+taoe1tI2SzjmyTvcwFTYJiK
H0HVfsixdTemq5WQhm4Cj6F4INi2zK/ML33fgWCXiXmfqF9f26iozEbxcmh7S/uRrKhmQwJEXJgZ
rJT+zxvtUpPdiO/yBR81Scz1/OhcnZqX8wwXd30sY7wlYw8O4vu7VTcE31v2lN3nG4Mc+3subh8V
JFsRK4Qe7Bo0laGcJKlU97G/WAAWp7hoAN7IRQ==</SignatureValue>
  <KeyInfo>
    <X509Data>
      <X509Certificate>MIIKrzCCCJegAwIBAgIIKZstGKtzpxMwDQYJKoZIhvcNAQELBQAwgYcxFjAUBgNVBAMMDUNPTkZJUk1BIFMuQS4xFzAVBgNVBAUTDlJVQyA4MDExMzgyMy0wMTgwNgYDVQQLDC9QcmVzdGFkb3IgQ3VhbGlmaWNhZG8gZGUgU2VydmljaW9zIGRlIENvbmZpYW56YTENMAsGA1UECgwESUNQUDELMAkGA1UEBhMCUFkwHhcNMjUwNDMwMTUyMjAwWhcNMjcwNDMwMTUyMjAwWjCBwjELMAkGA1UEBhMCUFkxNTAzBgNVBAoMLENFUlRJRklDQURPIENVQUxJRklDQURPIERFIEZJUk1BIEVMRUNUUk9OSUNBMQswCQYDVQQLDAJGMzEXMBUGA1UEBAwOR0FVVE8gTUFSSU9UVEkxGDAWBgNVBCoMD1JPRE9MRk8gSUdOQUNJTzETMBEGA1UEBRMKQ0kgMzUwODg4MzEnMCUGA1UEAwweUk9ET0xGTyBJR05BQ0lPIEdBVVRPIE1BUklPVFRJMIIBIjANBgkqhkiG9w0BAQEFAAOCAQ8AMIIBCgKCAQEA4qox2Vcm1SmO9VlrimtylnWX4KlkUUmaNgKzOsL40K1BfO4JORvF0hSUqaIJdwyRnZPyYKVwrj9vp6/AuFYG+LkiX32CDCZWc3gHFf3kfQGizCh98OVUhMxwWNJm0UzKo3KlOSV8hAVxEVFKJTt3Vkbpn8zZvoDvPcFHsDX7AZOS8sFb6HYzAyRnZfc1VJvgqZ2VyMrZsF7uI4XpOkiEgUocq7FjjjOdY5gUbru1BZYs6CGIcijJgCg6TZm4laRtP0XMLmq7UN/3+y8qe71pb85rDTOYnnNv482mAfVURznQ131ik0nLfSysK0vPzCuvPCqQMHVhMr48/PpOakiXPwIDAQABo4IF4DCCBdwwDAYDVR0TAQH/BAIwADAfBgNVHSMEGDAWgBQ4+rOXixqGZtjAyIef9GANeLY4SjCBvwYIKwYBBQUHAQEEgbIwga8wPQYIKwYBBQUHMAKGMWh0dHBzOi8vd3d3LmNvbmZpcm1hLmNvbS5weS9yZXBvc2l0b3Jpby1jb25maXJtYS8wNgYIKwYBBQUHMAGGKmh0dHA6Ly9vY3NwMS51YW5hdGFjYS5jb20vcHVibGljL3BraS9vY3NwLzA2BggrBgEFBQcwAYYqaHR0cDovL29jc3AyLnVhbmF0YWNhLmNvbS9wdWJsaWMvcGtpL29jc3AvMHAGA1UdEQRpMGeBGEdBVVRPTUFSSU9UVElSQEdNQUlMLkNPTaRLMEkxMzAxBgNVBA0MKkZJUk1BIEVMRUNUUk9OSUNBIENVQUxJRklDQURBIENFTlRSQUxJWkFEQTESMBAGA1UECgwJTk8gQVBMSUNBMIIDnAYDVR0gBIIDkzCCA48wggOLBgsrBgEEAYPIJAIBAjCCA3owfAYIKwYBBQUHAgEWcGh0dHBzOi8vd3d3LmNvbmZpcm1hLmNvbS5weS93cC1jb250ZW50L3VwbG9hZHMvMjAyMy8wMS9EZWNsYXJhY2lvbl9kZV9wcmFjdGljYXNfZGVfY2VydGlmaWNhY2lvbl9Db25maXJtYV9TQS5wZGYwggFoBggrBgEFBQcCAjCCAVoeggFWAEMAZQByAHQAaQBmAGkAYwBhAGQAbwAgAGMAdQBhAGwAaQBmAGkAYwBhAGQAbwAgAGQAZQAgAGYAaQByAG0AYQAgAGUAbABlAGMAdAByAPMAbgBpAGMAYQAgAHQAaQBwAG8AIABGADMAIAAoAGMAbABhAHYAZQBzACAAZQBuACAAZABpAHMAcABvAHMAaQB0AGkAdgBvACAAYwB1AGEAbABpAGYAaQBjAGEAZABvACAAYwBlAG4AdAByAGEAbABpAHoAYQBkAG8AKQAsACAAcwB1AGoAZQB0AGEAIABhACAAbABhAHMAIABjAG8AbgBkAGkAYwBpAG8AbgBlAHMAIABkAGUAIAB1AHMAbwAgAGUAeABwAHUAZQBzAHQAYQBzACAAZQBuACAAbABhACAARABQAEMAIABkAGUAIABDAE8ATgBGAEkAUgBNAEEAIABTAC4AQQAuMIIBjAYIKwYBBQUHAgIwggF+HoIBegBRAHUAYQBsAGkAZgBpAGUAZAAgAEMAZQByAHQAaQBmAGkAYwBhAHQAZQAgAGYAbwByACAARQBsAGUAYwB0AHIAbwBuAGkAYwAgAFMAaQBnAG4AYQB0AHUAcgBlACAAVAB5AHAAZQAgAEYAMwAgACgAawBlAHkAcwAgAGkAbgAgAGMAZQBuAHQAcgBhAGwAaQB6AGUAZAAgAHEAdQBhAGwAaQBmAGkAZQBkACAAZABlAHYAaQBjAGUAKQAsACAAcwB1AGIAagBlAGMAdAAgAHQAbwAgAHQAaABlACAAYwBvAG4AZABpAHQAaQBvAG4AcwAgAG8AZgAgAHUAcwBlACAAcwBlAHQAIABmAG8AcgB0AGgAIABpAG4AIABDAE8ATgBGAEkAUgBNAEEAIABTAC4AQQAuACcAcwAgAEMAZQByAHQAaQBmAGkAYwBhAHQAaQBvAG4AIABQAHIAYQBjAHQAaQBjAGUAIABTAHQAYQB0AGUAbQBlAG4AdDAdBgNVHSUEFjAUBggrBgEFBQcDAgYIKwYBBQUHAwQwgYgGA1UdHwSBgDB+MD2gO6A5hjdodHRwOi8vY3JsMS5jb25maXJtYS5jb20ucHkvcHVibGljL3BraS9jcmwvY29uZmlybWEuY3JsMD2gO6A5hjdodHRwOi8vY3JsMi5jb25maXJtYS5jb20ucHkvcHVibGljL3BraS9jcmwvY29uZmlybWEuY3JsMB0GA1UdDgQWBBTG0mAvbpe1nxzWD+u0wQTZr2NqezAOBgNVHQ8BAf8EBAMCBeAwDQYJKoZIhvcNAQELBQADggIBAGAqsp9KxakZSZgKvgGv8IKQxiNcbHIXYAfPB/QofhrEs+IujRWQKc5+F6nWyfopdgO5lwoTRuB+iRteoroOjqdoBN6tmhrzUzjUndVkV7R7wzPk7vkSjCt+8cMfeCVoBfuSL0CFoOItDqzk52yUpnRMxuhjTry6GH4xoQlBqMq6qzH5O+vQ8FMLGAiZDRuHOMUjk/8fUKCe6XzDV2BDvlJYkjSmNbYQUxLhCdiddjNDMFNKvD/EOkGVoe2iPegUYtgFHOJfC436cDYCKWAmLAYIc1M9CMsedcqSppVvdCaldg90jZaZ+SPjDiKLfyC8Mln9epOBsbDqfR/NIMs0ma1D4C5VcCL+Sk1dQRXq7CiY3Jxwf+o+VfmJHCsJjcN8Kz17XrKv/l2cYOuzgqimu9WGKoR8d+3jvgYE3I1yCfkaFi1ZmEGoIUhpDnTkYTed63QTx7YdATU5ebLYGv0aOniyVSd1Sov6ZUnAUClCGbtXeaNDyjlHIL5K5vCQcZjQ8wG1mGPiP+VtTh5AioG5k4PkK0qNQGa33Sh0Ej8OsGpcWh3q2/woUtw6iHtg08Dmqd0x9ncEV/YcSm1X0ZkgEvOl60EyGxWt7qErOIhoxDUc9LiZ/5Xnj+l3WuUweI5pokKyLeKM1zRRIWfSUQD3k+gjoS0K8HYwkDi3wIvzYVR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2025-05-13T21:36:26Z</mdssi:Value>
        </mdssi:SignatureTime>
      </SignatureProperty>
    </SignatureProperties>
  </Object>
  <Object Id="idOfficeObject">
    <SignatureProperties>
      <SignatureProperty Id="idOfficeV1Details" Target="#idPackageSignature">
        <SignatureInfoV1 xmlns="http://schemas.microsoft.com/office/2006/digsig">
          <SetupID>{F827BC58-BD26-421E-A601-560DC908CC46}</SetupID>
          <SignatureText>Rodolfo Gauto</SignatureText>
          <SignatureImage/>
          <SignatureComments/>
          <WindowsVersion>10.0</WindowsVersion>
          <OfficeVersion>16.0.18730/26</OfficeVersion>
          <ApplicationVersion>16.0.18730</ApplicationVersion>
          <Monitors>2</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2025-05-13T21:36:26Z</xd:SigningTime>
          <xd:SigningCertificate>
            <xd:Cert>
              <xd:CertDigest>
                <DigestMethod Algorithm="http://www.w3.org/2001/04/xmlenc#sha256"/>
                <DigestValue>WfscYALnhvg2pBPqkXRM09ecBSYUcWCJWQ3KvWp2wzE=</DigestValue>
              </xd:CertDigest>
              <xd:IssuerSerial>
                <X509IssuerName>C=PY, O=ICPP, OU=Prestador Cualificado de Servicios de Confianza, SERIALNUMBER=RUC 80113823-0, CN=CONFIRMA S.A.</X509IssuerName>
                <X509SerialNumber>2998039560924145427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uzCCBaOgAwIBAgIQR0iwnd34CQJkdMw24JuyvzANBgkqhkiG9w0BAQsFADBvMQswCQYDVQQGEwJQWTErMCkGA1UECgwiTWluaXN0ZXJpbyBkZSBJbmR1c3RyaWEgeSBDb21lcmNpbzEzMDEGA1UEAwwqQXV0b3JpZGFkIENlcnRpZmljYWRvcmEgUmHDrXogZGVsIFBhcmFndWF5MB4XDTIzMDUyOTE2MDA1M1oXDTMyMDUyOTE2MDA1M1owgYcxFjAUBgNVBAMMDUNPTkZJUk1BIFMuQS4xFzAVBgNVBAUTDlJVQyA4MDExMzgyMy0wMTgwNgYDVQQLDC9QcmVzdGFkb3IgQ3VhbGlmaWNhZG8gZGUgU2VydmljaW9zIGRlIENvbmZpYW56YTENMAsGA1UECgwESUNQUDELMAkGA1UEBhMCUFkwggIiMA0GCSqGSIb3DQEBAQUAA4ICDwAwggIKAoICAQC0bqndckSA1NBd4+H1LL1QQ+/Hte8E8GIc+Cl2IWx8XVCIbH4D8r9ZZNB/GD7Sa0JVTyFxeXXn6+qLhbFsE5yrHM5y9+U7rri0xSx/iuudjmrSePO3cEQrQe0amoCtieY+nEjMxJ6RJzQRacE6Smyoa9VRsAo8R/kiIwUq9YJ1sIA7CKByQnxxxhmOriNx/ke52RI3s7HM4Bp0t03dwnAC0f/efuXeyEevLe1wpAuznk2AU6+RtXtZ8Y+l2pIY8GVl1e4Jqf4/5OlZtakorZlJSwpUm1bkkeqEKPESds6XEw0h7N/mn1irpen2FH86E0lZNfqWNTNv58cQnTkTzNprAPSc6tmIz8OikMKjxwtO3Q9cgykfEdSBM23SWnlPav4WmXB7ADPSSrhmC0r51BDLigTHAiz/dbByBWmAnFKXcxil9fqAlzPE89VXnvETfcyJsK9cdLviVuDSztXVQnh0UoUeMwEICDcU0/HuSgV6FP1gl7TU1UZofBwQeilFtx0prQ5xTzP4fax84YoYPxg6QBJvzmA5vtKVUiQgA0x1dRC0nocV/venOlGho6CI9Fddu/kz6/VcHVjTuA/6Ammc9fyGydqchjWrUYOEbQxA6BGCzJu8j4c2yr6QIqG4mEtw415YSx4Az0oX+jrguZNaZyCEkbCvNopq2iXxmHjJZwIDAQABo4ICODCCAjQwEgYDVR0TAQH/BAgwBgEB/wIBADAOBgNVHQ8BAf8EBAMCAQYwHQYDVR0OBBYEFDj6s5eLGoZm2MDIh5/0YA14tjhKMB8GA1UdIwQYMBaAFMLEEfIqaEQMACjsTNYp25L7Xr3WMIG/BggrBgEFBQcBAQSBsjCBrzA/BggrBgEFBQcwAoYzaHR0cHM6Ly93d3cuYWNyYWl6Lmdvdi5weS9jcnQvYWNfcmFpel9weV9zaGEyNTYuY3J0MDUGCCsGAQUFBzABhilodHRwOi8vb2NzcDEudWFuYXRhY2EuY29tL3B1YmxpYy9wa2kvb2NzcDA1BggrBgEFBQcwAYYpaHR0cDovL29jc3AyLnVhbmF0YWNhLmNvbS9wdWJsaWMvcGtpL29jc3Awgc0GA1UdIASBxTCBwjCBvwYDVR0gMIG3MDkGCCsGAQUFBwIBFi1odHRwczovL3d3dy5hY3JhaXouZ292LnB5L2RwYy9ET0MtSUNQUC0wMS5wZGYwegYIKwYBBQUHAgIwbhpsU3VqZXRvIGEgbGFzIGNvbmRpY2lvbmVzIGRlIHVzbyBleHB1ZXN0YXMgZW4gbGEgRGVjbGFyYWNp824gZGUgUHLhY3RpY2FzIGRlIENlcnRpZmljYWNp824gZGUgbGEgQUMgUmHteiAtIFB5MDwGA1UdHwQ1MDMwMaAvoC2GK2h0dHA6Ly93d3cuYWNyYWl6Lmdvdi5weS9hcmwvYWNfcmFpel9weS5jcmwwDQYJKoZIhvcNAQELBQADggIBAA07dHHEcpym5vkGd32nxzPS89zx8Xa8SEDflnGlw4tskpQoZeRUDMG4GxVDEyrG8KARysYyOZ6lQ1r0BkDhsiB1rsZZAiLBhmFNyd8+8IELQGgHk3uC2YzCT95pw+mkp02Lah9ObIcsRh4tYd6ZBiVzFC3FcwPktSK3ZecQrRxqJm17dx+k5a5xM5HQDjXcy5YteFGiaDDZV0FYCNNIWxzyaFd4bYwXbolAOOkbz0rRZghR3Ya5OpF0rCwtdF7+8c4nfvV0N/4iZ2BM9YVTuz8kEMzG8ee4q8zlhuS6DKkxmhIinEtVfX9H/XVc4n4Q7qimA2sQS0Y6Ra+zz6ojCJuKVDHsYUgxJU6MkkhKmDewGIWnlCPxJxv5MCsOfwU9pUCAZG8SqjzXIgKa15oKKuXHgVUkEg+/ItTlVL13y4QOgdJlG0t91UjiQ3AUzG98Hi5hotHQHDb1poRJj8rRUTXw+9kkuKVitNZgJE2lfmCyO4yTkhT/QgWVAFIm+Kfd3qZ3z7NYDhrfXjRlGsHj2fTy4Swbt6xuaA1LIMPXD22t0mK+LTazNudJgwygtBQTOA3129nUBLnhpoarU6gmquGKjjbNtVObJbFbwVHgM4EcaIVOaIs/KrtBwrUG9ShTQM9BSbB+xq3bKUIlCKwtaltCjsPV+oKq/WYXEGKTQj7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JYBAAC/AAAAAAAAAAAAAAACGQAA0AsAACBFTUYAAAEAoBsAAKo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4BAAAGAAAAagEAABoAAAAeAQAABgAAAE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B4BAAAGAAAAawEAABsAAAAlAAAADAAAAAEAAABUAAAAhAAAAB8BAAAGAAAAaQEAABoAAAABAAAAq6p7QQAAfEEfAQAABgAAAAkAAABMAAAAAAAAAAAAAAAAAAAA//////////9gAAAAMQAzAC8ANQAvADIAMAAyADUAAAAJAAAACQAAAAYAAAAJAAAABgAAAAkAAAAJAAAACQAAAAk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Object Id="idInvalidSigLnImg">AQAAAGwAAAAAAAAAAAAAAJYBAAC/AAAAAAAAAAAAAAACGQAA0AsAACBFTUYAAAEAUCMAALE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UAAAAFAAAALAAAABwAAAAVAAAABQAAABgAAAAYAAAAIQDwAAAAAAAAAAAAAACAPwAAAAAAAAAAAACAPwAAAAAAAAAAAAAAAAAAAAAAAAAAAAAAAAAAAAAAAAAAJQAAAAwAAAAAAACAKAAAAAwAAAABAAAAFQAAAAwAAAADAAAAcgAAAOAGAAAXAAAABgAAACoAAAAZAAAAFwAAAAYAAAAUAAAAFAAAAAAA/wEAAAAAAAAAAAAAgD8AAAAAAAAAAAAAgD8AAAAAAAAAAP///wAAAAAAbAAAADQAAACgAAAAQAYAABQAAAAUAAAAKAAAABQAAAAUAAAAAQAgAAMAAABABgAAAAAAAAAAAAAAAAAAAAAAAAAA/wAA/wAA/wAAAAAAAAAAAAAAAAAAAAAAAAAAAAAAKywswwsLCzEAAAAAAAAAAAAAAAAAAAAAJCWPmh4fd4AAAAAAAAAAAAAAAAAAAAAAAAAAABMTS1EtLrPBAAAAAAAAAAAAAAAAAAAAAAAAAAA4Ojr/ODo6/yEiIpcGBgYcAAAAAAAAAAAICCEjMjTL2h4fd4AAAAAAAAAAAAAAAAATE0tRNTfW5hMTS1EAAAAAAAAAAAAAAAAAAAAAAAAAADg6Ov+HiIj/SUtL+Tk7O/QoKSm1Ojs7kQAAAAAICCEjMjTL2h4fd4AAAAAAExNLUTU31uYTE0tRAAAAAAAAAAAAAAAAAAAAAAAAAAAAAAAAODo6/729vf/6+vr/kZKS/1RWVvqxsrL/jo6OkQAAAAAICCEjMjTL2iQlj5o1N9bmExNLUQAAAAAAAAAAAAAAAAAAAAAAAAAAAAAAAAAAAAA4Ojr/vb29//r6+v/6+vr/+vr6//r6+v/w8PD1Hh4eHwAAAAAXF1tiOz3t/yQlj5oAAAAAAAAAAAAAAAAAAAAAAAAAAAAAAAAAAAAAAAAAADg6Ov+9vb3/+vr6//r6+v/6+vr/8PDw9VRUVFYAAAAAExNLUTU31uYXF1tiMjTL2h4fd4AAAAAAAAAAAAAAAAAAAAAAAAAAAAAAAAAAAAAAODo6/729vf/6+vr/+vr6//Dw8PVUVFRWAAAAABMTS1E1N9bmExNLUQAAAAAICCEjMjTL2h4fd4AAAAAAAAAAAAAAAAAAAAAAAAAAAAAAAAA4Ojr/vb29//r6+v/w8PD1VFRUVgAAAAATE0tRNTfW5hMTS1EAAAAAAAAAAAAAAAAICCEjMjTL2h4fd4AAAAAAAAAAAAAAAAAAAAAAAAAAADg6Ov+9vb3/+vr6/8DBwfhPT092AAAAAB4fd4ATE0tRAAAAAAAAAAAAAAAAAAAAAAAAAAAICCEjJCWPmgAAAAAAAAAAAAAAAAAAAAAAAAAAODo6/3Fycv9OUFD/ODo6/0NFRf5MTU2CAAAAAAAAAAAGBgYcAAAAAAAAAAAAAAAAAAAAAAAAAAAAAAAAAAAAAAAAAAAAAAAAAAAAAAAAAAA4Ojr/REZG/6anp//l5eX/+vr6/83NzfdUVFRWTE1NgkBBQc4AAAAAAAAAAAAAAAAAAAAAAAAAAAAAAAAAAAAAAAAAAAAAAAAAAAAAGxwcfEBCQvzHyMj/+vr6//r6+v/6+vr/+vr6//Dw8PWgoaH5ODo6/w4PD0IAAAAAAAAAAAAAAAAAAAAAAAAAAAAAAAAAAAAAAAAAAAAAAAA4Ojropqen//r6+v/6+vr/+vr6//r6+v/6+vr/+vr6//r6+v9ub2/8KCkptQAAAAAAAAAAAAAAAAAAAAAAAAAAAAAAAAAAAAAAAAAADg8PQjg6Ov/l5eX/+vr6//r6+v/6+vr/+vr6//r6+v/6+vr/+vr6/7Gysv87PT32AAAAAAAAAAAAAAAAAAAAAAAAAAAAAAAAAAAAAAAAAAASEhJRODo6//r6+v/6+vr/+vr6//r6+v/6+vr/+vr6//r6+v/6+vr/vb29/zg6Ov8AAAAAAAAAAAAAAAAAAAAAAAAAAAAAAAAAAAAAAAAAAAsLCzE4Ojr/1dXV//r6+v/6+vr/+vr6//r6+v/6+vr/+vr6//r6+v+mp6f/PkBA7gAAAAAAAAAAAAAAAAAAAAAAAAAAAAAAAAAAAAAAAAAAAAAAADs9PeuRkpL/+vr6//r6+v/6+vr/+vr6//r6+v/6+vr/+vr6/2NkZP0kJiamAAAAAAAAAAAAAAAAAAAAAAAAAAAAAAAAAAAAAAAAAAAAAAAAFRYWYDg6Ov+mp6f/+vr6//r6+v/6+vr/+vr6//r6+v97fX3/PT8/+QsLCzEAAAAAAAAAAAAAAAAAAAAAAAAAAAAAAAAAAAAAAAAAAAAAAAAAAAAAGBkZbjg6Ov97fX3/sbKy/729vf+mp6f/Y2Rk/T0/P/kODw9CAAAAAAAAAAAAAAAAAAAAAAAAAAAAAAAAAAAAAAAAAAAAAAAAAAAAAAAAAAAAAAAAEhISUTk6Osc+QED5ODo6/0JERPIuMDCxCwsLMQAAAAAAAAAAAAAAAAAAAAAAAAAAAAAAAAAAAAAnAAAAGAAAAAEAAAAAAAAA////AAAAAAAlAAAADAAAAAEAAABMAAAAZAAAAEIAAAAGAAAArgAAABoAAABCAAAABgAAAG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EIAAAAGAAAArwAAABsAAAAlAAAADAAAAAEAAABUAAAAqAAAAEMAAAAGAAAArQAAABoAAAABAAAAq6p7QQAAfEFDAAAABgAAAA8AAABMAAAAAAAAAAAAAAAAAAAA//////////9sAAAARgBpAHIAbQBhACAAbgBvACAAdgDhAGwAaQBkAGEAAAAIAAAABAAAAAYAAAAOAAAACAAAAAQAAAAJAAAACQAAAAQAAAAIAAAACAAAAAQAAAAEAAAACQAAAAg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Signature>
</file>

<file path=_xmlsignatures/sig7.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1PrTNmWvQlLi2XtfP8iI5WO+lc7VIHk1TukZh83XtvQ=</DigestValue>
    </Reference>
    <Reference Type="http://www.w3.org/2000/09/xmldsig#Object" URI="#idOfficeObject">
      <DigestMethod Algorithm="http://www.w3.org/2001/04/xmlenc#sha256"/>
      <DigestValue>aur4/fm45Z6urPhVdVq/sTYuoHxThkmW6NfnPyeM6WY=</DigestValue>
    </Reference>
    <Reference Type="http://uri.etsi.org/01903#SignedProperties" URI="#idSignedProperties">
      <Transforms>
        <Transform Algorithm="http://www.w3.org/TR/2001/REC-xml-c14n-20010315"/>
      </Transforms>
      <DigestMethod Algorithm="http://www.w3.org/2001/04/xmlenc#sha256"/>
      <DigestValue>tk9j1jH9IyqUyw3r+OU9GQYJarpky+stJ+6Ya7wKigQ=</DigestValue>
    </Reference>
    <Reference Type="http://www.w3.org/2000/09/xmldsig#Object" URI="#idValidSigLnImg">
      <DigestMethod Algorithm="http://www.w3.org/2001/04/xmlenc#sha256"/>
      <DigestValue>sIksTD5nibaOk19pYwnoB/N6NLC1CtjbWbx18gMvGHA=</DigestValue>
    </Reference>
    <Reference Type="http://www.w3.org/2000/09/xmldsig#Object" URI="#idInvalidSigLnImg">
      <DigestMethod Algorithm="http://www.w3.org/2001/04/xmlenc#sha256"/>
      <DigestValue>NIx3lnVWu16raTLN2dffNZ7Hb5xazdM/C9hyhNYUkuM=</DigestValue>
    </Reference>
  </SignedInfo>
  <SignatureValue>p2Af27sqmUw+ROX0hRGgZ4NO+g7JB60Y1utySttKotO/V2pBS2fAddtUnPzGr6hFGddSmAPFCq/W
jYfrIWJtPFEJmHl7wm46nXwvHvFo4juu5pY5cO69PUKTWhZpkFADszBhsJ0XTOZ0oMxTG0i2hh5Z
hUIbxovpwHQ8eEBN82su5hISVEaVPipr4D64OfbQl+gz8yb6UGXfX5FqLklx0kysIYHVOYm00WF4
YEuJeNNGwYxu5ErAL4yMqYErzBiJz4pr3b/KrjuNZimPi1l5VLVb8C3cAN5MOOcA8LPQcYzhtO2a
RLkg6DuvD1Hg2jSo0/RfLgS7vQjkYmkS6S5FsQ==</SignatureValue>
  <KeyInfo>
    <X509Data>
      <X509Certificate>MIIKrzCCCJegAwIBAgIIKZstGKtzpxMwDQYJKoZIhvcNAQELBQAwgYcxFjAUBgNVBAMMDUNPTkZJUk1BIFMuQS4xFzAVBgNVBAUTDlJVQyA4MDExMzgyMy0wMTgwNgYDVQQLDC9QcmVzdGFkb3IgQ3VhbGlmaWNhZG8gZGUgU2VydmljaW9zIGRlIENvbmZpYW56YTENMAsGA1UECgwESUNQUDELMAkGA1UEBhMCUFkwHhcNMjUwNDMwMTUyMjAwWhcNMjcwNDMwMTUyMjAwWjCBwjELMAkGA1UEBhMCUFkxNTAzBgNVBAoMLENFUlRJRklDQURPIENVQUxJRklDQURPIERFIEZJUk1BIEVMRUNUUk9OSUNBMQswCQYDVQQLDAJGMzEXMBUGA1UEBAwOR0FVVE8gTUFSSU9UVEkxGDAWBgNVBCoMD1JPRE9MRk8gSUdOQUNJTzETMBEGA1UEBRMKQ0kgMzUwODg4MzEnMCUGA1UEAwweUk9ET0xGTyBJR05BQ0lPIEdBVVRPIE1BUklPVFRJMIIBIjANBgkqhkiG9w0BAQEFAAOCAQ8AMIIBCgKCAQEA4qox2Vcm1SmO9VlrimtylnWX4KlkUUmaNgKzOsL40K1BfO4JORvF0hSUqaIJdwyRnZPyYKVwrj9vp6/AuFYG+LkiX32CDCZWc3gHFf3kfQGizCh98OVUhMxwWNJm0UzKo3KlOSV8hAVxEVFKJTt3Vkbpn8zZvoDvPcFHsDX7AZOS8sFb6HYzAyRnZfc1VJvgqZ2VyMrZsF7uI4XpOkiEgUocq7FjjjOdY5gUbru1BZYs6CGIcijJgCg6TZm4laRtP0XMLmq7UN/3+y8qe71pb85rDTOYnnNv482mAfVURznQ131ik0nLfSysK0vPzCuvPCqQMHVhMr48/PpOakiXPwIDAQABo4IF4DCCBdwwDAYDVR0TAQH/BAIwADAfBgNVHSMEGDAWgBQ4+rOXixqGZtjAyIef9GANeLY4SjCBvwYIKwYBBQUHAQEEgbIwga8wPQYIKwYBBQUHMAKGMWh0dHBzOi8vd3d3LmNvbmZpcm1hLmNvbS5weS9yZXBvc2l0b3Jpby1jb25maXJtYS8wNgYIKwYBBQUHMAGGKmh0dHA6Ly9vY3NwMS51YW5hdGFjYS5jb20vcHVibGljL3BraS9vY3NwLzA2BggrBgEFBQcwAYYqaHR0cDovL29jc3AyLnVhbmF0YWNhLmNvbS9wdWJsaWMvcGtpL29jc3AvMHAGA1UdEQRpMGeBGEdBVVRPTUFSSU9UVElSQEdNQUlMLkNPTaRLMEkxMzAxBgNVBA0MKkZJUk1BIEVMRUNUUk9OSUNBIENVQUxJRklDQURBIENFTlRSQUxJWkFEQTESMBAGA1UECgwJTk8gQVBMSUNBMIIDnAYDVR0gBIIDkzCCA48wggOLBgsrBgEEAYPIJAIBAjCCA3owfAYIKwYBBQUHAgEWcGh0dHBzOi8vd3d3LmNvbmZpcm1hLmNvbS5weS93cC1jb250ZW50L3VwbG9hZHMvMjAyMy8wMS9EZWNsYXJhY2lvbl9kZV9wcmFjdGljYXNfZGVfY2VydGlmaWNhY2lvbl9Db25maXJtYV9TQS5wZGYwggFoBggrBgEFBQcCAjCCAVoeggFWAEMAZQByAHQAaQBmAGkAYwBhAGQAbwAgAGMAdQBhAGwAaQBmAGkAYwBhAGQAbwAgAGQAZQAgAGYAaQByAG0AYQAgAGUAbABlAGMAdAByAPMAbgBpAGMAYQAgAHQAaQBwAG8AIABGADMAIAAoAGMAbABhAHYAZQBzACAAZQBuACAAZABpAHMAcABvAHMAaQB0AGkAdgBvACAAYwB1AGEAbABpAGYAaQBjAGEAZABvACAAYwBlAG4AdAByAGEAbABpAHoAYQBkAG8AKQAsACAAcwB1AGoAZQB0AGEAIABhACAAbABhAHMAIABjAG8AbgBkAGkAYwBpAG8AbgBlAHMAIABkAGUAIAB1AHMAbwAgAGUAeABwAHUAZQBzAHQAYQBzACAAZQBuACAAbABhACAARABQAEMAIABkAGUAIABDAE8ATgBGAEkAUgBNAEEAIABTAC4AQQAuMIIBjAYIKwYBBQUHAgIwggF+HoIBegBRAHUAYQBsAGkAZgBpAGUAZAAgAEMAZQByAHQAaQBmAGkAYwBhAHQAZQAgAGYAbwByACAARQBsAGUAYwB0AHIAbwBuAGkAYwAgAFMAaQBnAG4AYQB0AHUAcgBlACAAVAB5AHAAZQAgAEYAMwAgACgAawBlAHkAcwAgAGkAbgAgAGMAZQBuAHQAcgBhAGwAaQB6AGUAZAAgAHEAdQBhAGwAaQBmAGkAZQBkACAAZABlAHYAaQBjAGUAKQAsACAAcwB1AGIAagBlAGMAdAAgAHQAbwAgAHQAaABlACAAYwBvAG4AZABpAHQAaQBvAG4AcwAgAG8AZgAgAHUAcwBlACAAcwBlAHQAIABmAG8AcgB0AGgAIABpAG4AIABDAE8ATgBGAEkAUgBNAEEAIABTAC4AQQAuACcAcwAgAEMAZQByAHQAaQBmAGkAYwBhAHQAaQBvAG4AIABQAHIAYQBjAHQAaQBjAGUAIABTAHQAYQB0AGUAbQBlAG4AdDAdBgNVHSUEFjAUBggrBgEFBQcDAgYIKwYBBQUHAwQwgYgGA1UdHwSBgDB+MD2gO6A5hjdodHRwOi8vY3JsMS5jb25maXJtYS5jb20ucHkvcHVibGljL3BraS9jcmwvY29uZmlybWEuY3JsMD2gO6A5hjdodHRwOi8vY3JsMi5jb25maXJtYS5jb20ucHkvcHVibGljL3BraS9jcmwvY29uZmlybWEuY3JsMB0GA1UdDgQWBBTG0mAvbpe1nxzWD+u0wQTZr2NqezAOBgNVHQ8BAf8EBAMCBeAwDQYJKoZIhvcNAQELBQADggIBAGAqsp9KxakZSZgKvgGv8IKQxiNcbHIXYAfPB/QofhrEs+IujRWQKc5+F6nWyfopdgO5lwoTRuB+iRteoroOjqdoBN6tmhrzUzjUndVkV7R7wzPk7vkSjCt+8cMfeCVoBfuSL0CFoOItDqzk52yUpnRMxuhjTry6GH4xoQlBqMq6qzH5O+vQ8FMLGAiZDRuHOMUjk/8fUKCe6XzDV2BDvlJYkjSmNbYQUxLhCdiddjNDMFNKvD/EOkGVoe2iPegUYtgFHOJfC436cDYCKWAmLAYIc1M9CMsedcqSppVvdCaldg90jZaZ+SPjDiKLfyC8Mln9epOBsbDqfR/NIMs0ma1D4C5VcCL+Sk1dQRXq7CiY3Jxwf+o+VfmJHCsJjcN8Kz17XrKv/l2cYOuzgqimu9WGKoR8d+3jvgYE3I1yCfkaFi1ZmEGoIUhpDnTkYTed63QTx7YdATU5ebLYGv0aOniyVSd1Sov6ZUnAUClCGbtXeaNDyjlHIL5K5vCQcZjQ8wG1mGPiP+VtTh5AioG5k4PkK0qNQGa33Sh0Ej8OsGpcWh3q2/woUtw6iHtg08Dmqd0x9ncEV/YcSm1X0ZkgEvOl60EyGxWt7qErOIhoxDUc9LiZ/5Xnj+l3WuUweI5pokKyLeKM1zRRIWfSUQD3k+gjoS0K8HYwkDi3wIvzYVR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2025-05-13T21:36:46Z</mdssi:Value>
        </mdssi:SignatureTime>
      </SignatureProperty>
    </SignatureProperties>
  </Object>
  <Object Id="idOfficeObject">
    <SignatureProperties>
      <SignatureProperty Id="idOfficeV1Details" Target="#idPackageSignature">
        <SignatureInfoV1 xmlns="http://schemas.microsoft.com/office/2006/digsig">
          <SetupID>{7A283011-4C04-4D02-985A-E17C1B82B582}</SetupID>
          <SignatureText>Rodolfo Gauto</SignatureText>
          <SignatureImage/>
          <SignatureComments/>
          <WindowsVersion>10.0</WindowsVersion>
          <OfficeVersion>16.0.18730/26</OfficeVersion>
          <ApplicationVersion>16.0.18730</ApplicationVersion>
          <Monitors>2</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2025-05-13T21:36:46Z</xd:SigningTime>
          <xd:SigningCertificate>
            <xd:Cert>
              <xd:CertDigest>
                <DigestMethod Algorithm="http://www.w3.org/2001/04/xmlenc#sha256"/>
                <DigestValue>WfscYALnhvg2pBPqkXRM09ecBSYUcWCJWQ3KvWp2wzE=</DigestValue>
              </xd:CertDigest>
              <xd:IssuerSerial>
                <X509IssuerName>C=PY, O=ICPP, OU=Prestador Cualificado de Servicios de Confianza, SERIALNUMBER=RUC 80113823-0, CN=CONFIRMA S.A.</X509IssuerName>
                <X509SerialNumber>2998039560924145427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uzCCBaOgAwIBAgIQR0iwnd34CQJkdMw24JuyvzANBgkqhkiG9w0BAQsFADBvMQswCQYDVQQGEwJQWTErMCkGA1UECgwiTWluaXN0ZXJpbyBkZSBJbmR1c3RyaWEgeSBDb21lcmNpbzEzMDEGA1UEAwwqQXV0b3JpZGFkIENlcnRpZmljYWRvcmEgUmHDrXogZGVsIFBhcmFndWF5MB4XDTIzMDUyOTE2MDA1M1oXDTMyMDUyOTE2MDA1M1owgYcxFjAUBgNVBAMMDUNPTkZJUk1BIFMuQS4xFzAVBgNVBAUTDlJVQyA4MDExMzgyMy0wMTgwNgYDVQQLDC9QcmVzdGFkb3IgQ3VhbGlmaWNhZG8gZGUgU2VydmljaW9zIGRlIENvbmZpYW56YTENMAsGA1UECgwESUNQUDELMAkGA1UEBhMCUFkwggIiMA0GCSqGSIb3DQEBAQUAA4ICDwAwggIKAoICAQC0bqndckSA1NBd4+H1LL1QQ+/Hte8E8GIc+Cl2IWx8XVCIbH4D8r9ZZNB/GD7Sa0JVTyFxeXXn6+qLhbFsE5yrHM5y9+U7rri0xSx/iuudjmrSePO3cEQrQe0amoCtieY+nEjMxJ6RJzQRacE6Smyoa9VRsAo8R/kiIwUq9YJ1sIA7CKByQnxxxhmOriNx/ke52RI3s7HM4Bp0t03dwnAC0f/efuXeyEevLe1wpAuznk2AU6+RtXtZ8Y+l2pIY8GVl1e4Jqf4/5OlZtakorZlJSwpUm1bkkeqEKPESds6XEw0h7N/mn1irpen2FH86E0lZNfqWNTNv58cQnTkTzNprAPSc6tmIz8OikMKjxwtO3Q9cgykfEdSBM23SWnlPav4WmXB7ADPSSrhmC0r51BDLigTHAiz/dbByBWmAnFKXcxil9fqAlzPE89VXnvETfcyJsK9cdLviVuDSztXVQnh0UoUeMwEICDcU0/HuSgV6FP1gl7TU1UZofBwQeilFtx0prQ5xTzP4fax84YoYPxg6QBJvzmA5vtKVUiQgA0x1dRC0nocV/venOlGho6CI9Fddu/kz6/VcHVjTuA/6Ammc9fyGydqchjWrUYOEbQxA6BGCzJu8j4c2yr6QIqG4mEtw415YSx4Az0oX+jrguZNaZyCEkbCvNopq2iXxmHjJZwIDAQABo4ICODCCAjQwEgYDVR0TAQH/BAgwBgEB/wIBADAOBgNVHQ8BAf8EBAMCAQYwHQYDVR0OBBYEFDj6s5eLGoZm2MDIh5/0YA14tjhKMB8GA1UdIwQYMBaAFMLEEfIqaEQMACjsTNYp25L7Xr3WMIG/BggrBgEFBQcBAQSBsjCBrzA/BggrBgEFBQcwAoYzaHR0cHM6Ly93d3cuYWNyYWl6Lmdvdi5weS9jcnQvYWNfcmFpel9weV9zaGEyNTYuY3J0MDUGCCsGAQUFBzABhilodHRwOi8vb2NzcDEudWFuYXRhY2EuY29tL3B1YmxpYy9wa2kvb2NzcDA1BggrBgEFBQcwAYYpaHR0cDovL29jc3AyLnVhbmF0YWNhLmNvbS9wdWJsaWMvcGtpL29jc3Awgc0GA1UdIASBxTCBwjCBvwYDVR0gMIG3MDkGCCsGAQUFBwIBFi1odHRwczovL3d3dy5hY3JhaXouZ292LnB5L2RwYy9ET0MtSUNQUC0wMS5wZGYwegYIKwYBBQUHAgIwbhpsU3VqZXRvIGEgbGFzIGNvbmRpY2lvbmVzIGRlIHVzbyBleHB1ZXN0YXMgZW4gbGEgRGVjbGFyYWNp824gZGUgUHLhY3RpY2FzIGRlIENlcnRpZmljYWNp824gZGUgbGEgQUMgUmHteiAtIFB5MDwGA1UdHwQ1MDMwMaAvoC2GK2h0dHA6Ly93d3cuYWNyYWl6Lmdvdi5weS9hcmwvYWNfcmFpel9weS5jcmwwDQYJKoZIhvcNAQELBQADggIBAA07dHHEcpym5vkGd32nxzPS89zx8Xa8SEDflnGlw4tskpQoZeRUDMG4GxVDEyrG8KARysYyOZ6lQ1r0BkDhsiB1rsZZAiLBhmFNyd8+8IELQGgHk3uC2YzCT95pw+mkp02Lah9ObIcsRh4tYd6ZBiVzFC3FcwPktSK3ZecQrRxqJm17dx+k5a5xM5HQDjXcy5YteFGiaDDZV0FYCNNIWxzyaFd4bYwXbolAOOkbz0rRZghR3Ya5OpF0rCwtdF7+8c4nfvV0N/4iZ2BM9YVTuz8kEMzG8ee4q8zlhuS6DKkxmhIinEtVfX9H/XVc4n4Q7qimA2sQS0Y6Ra+zz6ojCJuKVDHsYUgxJU6MkkhKmDewGIWnlCPxJxv5MCsOfwU9pUCAZG8SqjzXIgKa15oKKuXHgVUkEg+/ItTlVL13y4QOgdJlG0t91UjiQ3AUzG98Hi5hotHQHDb1poRJj8rRUTXw+9kkuKVitNZgJE2lfmCyO4yTkhT/QgWVAFIm+Kfd3qZ3z7NYDhrfXjRlGsHj2fTy4Swbt6xuaA1LIMPXD22t0mK+LTazNudJgwygtBQTOA3129nUBLnhpoarU6gmquGKjjbNtVObJbFbwVHgM4EcaIVOaIs/KrtBwrUG9ShTQM9BSbB+xq3bKUIlCKwtaltCjsPV+oKq/WYXEGKTQj7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JYBAAC/AAAAAAAAAAAAAAACGQAA0AsAACBFTUYAAAEAoBsAAKo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4BAAAGAAAAagEAABoAAAAeAQAABgAAAE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B4BAAAGAAAAawEAABsAAAAlAAAADAAAAAEAAABUAAAAhAAAAB8BAAAGAAAAaQEAABoAAAABAAAAq6p7QQAAfEEfAQAABgAAAAkAAABMAAAAAAAAAAAAAAAAAAAA//////////9gAAAAMQAzAC8ANQAvADIAMAAyADUAAAAJAAAACQAAAAYAAAAJAAAABgAAAAkAAAAJAAAACQAAAAk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Object Id="idInvalidSigLnImg">AQAAAGwAAAAAAAAAAAAAAJYBAAC/AAAAAAAAAAAAAAACGQAA0AsAACBFTUYAAAEAUCMAALE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UAAAAFAAAALAAAABwAAAAVAAAABQAAABgAAAAYAAAAIQDwAAAAAAAAAAAAAACAPwAAAAAAAAAAAACAPwAAAAAAAAAAAAAAAAAAAAAAAAAAAAAAAAAAAAAAAAAAJQAAAAwAAAAAAACAKAAAAAwAAAABAAAAFQAAAAwAAAADAAAAcgAAAOAGAAAXAAAABgAAACoAAAAZAAAAFwAAAAYAAAAUAAAAFAAAAAAA/wEAAAAAAAAAAAAAgD8AAAAAAAAAAAAAgD8AAAAAAAAAAP///wAAAAAAbAAAADQAAACgAAAAQAYAABQAAAAUAAAAKAAAABQAAAAUAAAAAQAgAAMAAABABgAAAAAAAAAAAAAAAAAAAAAAAAAA/wAA/wAA/wAAAAAAAAAAAAAAAAAAAAAAAAAAAAAAKywswwsLCzEAAAAAAAAAAAAAAAAAAAAAJCWPmh4fd4AAAAAAAAAAAAAAAAAAAAAAAAAAABMTS1EtLrPBAAAAAAAAAAAAAAAAAAAAAAAAAAA4Ojr/ODo6/yEiIpcGBgYcAAAAAAAAAAAICCEjMjTL2h4fd4AAAAAAAAAAAAAAAAATE0tRNTfW5hMTS1EAAAAAAAAAAAAAAAAAAAAAAAAAADg6Ov+HiIj/SUtL+Tk7O/QoKSm1Ojs7kQAAAAAICCEjMjTL2h4fd4AAAAAAExNLUTU31uYTE0tRAAAAAAAAAAAAAAAAAAAAAAAAAAAAAAAAODo6/729vf/6+vr/kZKS/1RWVvqxsrL/jo6OkQAAAAAICCEjMjTL2iQlj5o1N9bmExNLUQAAAAAAAAAAAAAAAAAAAAAAAAAAAAAAAAAAAAA4Ojr/vb29//r6+v/6+vr/+vr6//r6+v/w8PD1Hh4eHwAAAAAXF1tiOz3t/yQlj5oAAAAAAAAAAAAAAAAAAAAAAAAAAAAAAAAAAAAAAAAAADg6Ov+9vb3/+vr6//r6+v/6+vr/8PDw9VRUVFYAAAAAExNLUTU31uYXF1tiMjTL2h4fd4AAAAAAAAAAAAAAAAAAAAAAAAAAAAAAAAAAAAAAODo6/729vf/6+vr/+vr6//Dw8PVUVFRWAAAAABMTS1E1N9bmExNLUQAAAAAICCEjMjTL2h4fd4AAAAAAAAAAAAAAAAAAAAAAAAAAAAAAAAA4Ojr/vb29//r6+v/w8PD1VFRUVgAAAAATE0tRNTfW5hMTS1EAAAAAAAAAAAAAAAAICCEjMjTL2h4fd4AAAAAAAAAAAAAAAAAAAAAAAAAAADg6Ov+9vb3/+vr6/8DBwfhPT092AAAAAB4fd4ATE0tRAAAAAAAAAAAAAAAAAAAAAAAAAAAICCEjJCWPmgAAAAAAAAAAAAAAAAAAAAAAAAAAODo6/3Fycv9OUFD/ODo6/0NFRf5MTU2CAAAAAAAAAAAGBgYcAAAAAAAAAAAAAAAAAAAAAAAAAAAAAAAAAAAAAAAAAAAAAAAAAAAAAAAAAAA4Ojr/REZG/6anp//l5eX/+vr6/83NzfdUVFRWTE1NgkBBQc4AAAAAAAAAAAAAAAAAAAAAAAAAAAAAAAAAAAAAAAAAAAAAAAAAAAAAGxwcfEBCQvzHyMj/+vr6//r6+v/6+vr/+vr6//Dw8PWgoaH5ODo6/w4PD0IAAAAAAAAAAAAAAAAAAAAAAAAAAAAAAAAAAAAAAAAAAAAAAAA4Ojropqen//r6+v/6+vr/+vr6//r6+v/6+vr/+vr6//r6+v9ub2/8KCkptQAAAAAAAAAAAAAAAAAAAAAAAAAAAAAAAAAAAAAAAAAADg8PQjg6Ov/l5eX/+vr6//r6+v/6+vr/+vr6//r6+v/6+vr/+vr6/7Gysv87PT32AAAAAAAAAAAAAAAAAAAAAAAAAAAAAAAAAAAAAAAAAAASEhJRODo6//r6+v/6+vr/+vr6//r6+v/6+vr/+vr6//r6+v/6+vr/vb29/zg6Ov8AAAAAAAAAAAAAAAAAAAAAAAAAAAAAAAAAAAAAAAAAAAsLCzE4Ojr/1dXV//r6+v/6+vr/+vr6//r6+v/6+vr/+vr6//r6+v+mp6f/PkBA7gAAAAAAAAAAAAAAAAAAAAAAAAAAAAAAAAAAAAAAAAAAAAAAADs9PeuRkpL/+vr6//r6+v/6+vr/+vr6//r6+v/6+vr/+vr6/2NkZP0kJiamAAAAAAAAAAAAAAAAAAAAAAAAAAAAAAAAAAAAAAAAAAAAAAAAFRYWYDg6Ov+mp6f/+vr6//r6+v/6+vr/+vr6//r6+v97fX3/PT8/+QsLCzEAAAAAAAAAAAAAAAAAAAAAAAAAAAAAAAAAAAAAAAAAAAAAAAAAAAAAGBkZbjg6Ov97fX3/sbKy/729vf+mp6f/Y2Rk/T0/P/kODw9CAAAAAAAAAAAAAAAAAAAAAAAAAAAAAAAAAAAAAAAAAAAAAAAAAAAAAAAAAAAAAAAAEhISUTk6Osc+QED5ODo6/0JERPIuMDCxCwsLMQAAAAAAAAAAAAAAAAAAAAAAAAAAAAAAAAAAAAAnAAAAGAAAAAEAAAAAAAAA////AAAAAAAlAAAADAAAAAEAAABMAAAAZAAAAEIAAAAGAAAArgAAABoAAABCAAAABgAAAG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EIAAAAGAAAArwAAABsAAAAlAAAADAAAAAEAAABUAAAAqAAAAEMAAAAGAAAArQAAABoAAAABAAAAq6p7QQAAfEFDAAAABgAAAA8AAABMAAAAAAAAAAAAAAAAAAAA//////////9sAAAARgBpAHIAbQBhACAAbgBvACAAdgDhAGwAaQBkAGEAAAAIAAAABAAAAAYAAAAOAAAACAAAAAQAAAAJAAAACQAAAAQAAAAIAAAACAAAAAQAAAAEAAAACQAAAAg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Signature>
</file>

<file path=_xmlsignatures/sig8.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7ul0vs0nKStL7WnjziiJ5qBWudKyoHmoZ2CiMuuem+o=</DigestValue>
    </Reference>
    <Reference Type="http://www.w3.org/2000/09/xmldsig#Object" URI="#idOfficeObject">
      <DigestMethod Algorithm="http://www.w3.org/2001/04/xmlenc#sha256"/>
      <DigestValue>JH04gRyiyC7mWzIS290BXfr3k8iqZAbMxntj7PZ42cU=</DigestValue>
    </Reference>
    <Reference Type="http://uri.etsi.org/01903#SignedProperties" URI="#idSignedProperties">
      <Transforms>
        <Transform Algorithm="http://www.w3.org/TR/2001/REC-xml-c14n-20010315"/>
      </Transforms>
      <DigestMethod Algorithm="http://www.w3.org/2001/04/xmlenc#sha256"/>
      <DigestValue>guQLP8xfXzw3hb2WPIdBfPsYXjMP7oPizlpRUdPIKQg=</DigestValue>
    </Reference>
    <Reference Type="http://www.w3.org/2000/09/xmldsig#Object" URI="#idValidSigLnImg">
      <DigestMethod Algorithm="http://www.w3.org/2001/04/xmlenc#sha256"/>
      <DigestValue>sIksTD5nibaOk19pYwnoB/N6NLC1CtjbWbx18gMvGHA=</DigestValue>
    </Reference>
    <Reference Type="http://www.w3.org/2000/09/xmldsig#Object" URI="#idInvalidSigLnImg">
      <DigestMethod Algorithm="http://www.w3.org/2001/04/xmlenc#sha256"/>
      <DigestValue>NIx3lnVWu16raTLN2dffNZ7Hb5xazdM/C9hyhNYUkuM=</DigestValue>
    </Reference>
  </SignedInfo>
  <SignatureValue>Ky8eIIljzZfR8HTBuh83Zn3jitdulUwSv1JmmO0vruAii0xu+t5lbnuLOsENpVBaW6sHFz5dCmbx
N73okWQbJbBmj6NpVHOB0KW18WDDT5FIqjR101QrgZ88UuFlYl1hqsV81yBB58dO2ldoCjoU81fH
Q5b775/t/Z3tyKbNAZcbSFI0yJZd9OarXwRCfH9tRd80MZntxIG6y2Mc+TNTSJKP3TimdrmGWAJM
xHk+rU7nhr6XbHZMj6NNoBSUD26PlBDUNBnEKwDDJF4feF7JBkncl8NuR9djMjCbm+hbvytiPb6C
czNOaT2xH4+Yr9gNJW104e7hMtuo3a3VHa5/MQ==</SignatureValue>
  <KeyInfo>
    <X509Data>
      <X509Certificate>MIIKrzCCCJegAwIBAgIIKZstGKtzpxMwDQYJKoZIhvcNAQELBQAwgYcxFjAUBgNVBAMMDUNPTkZJUk1BIFMuQS4xFzAVBgNVBAUTDlJVQyA4MDExMzgyMy0wMTgwNgYDVQQLDC9QcmVzdGFkb3IgQ3VhbGlmaWNhZG8gZGUgU2VydmljaW9zIGRlIENvbmZpYW56YTENMAsGA1UECgwESUNQUDELMAkGA1UEBhMCUFkwHhcNMjUwNDMwMTUyMjAwWhcNMjcwNDMwMTUyMjAwWjCBwjELMAkGA1UEBhMCUFkxNTAzBgNVBAoMLENFUlRJRklDQURPIENVQUxJRklDQURPIERFIEZJUk1BIEVMRUNUUk9OSUNBMQswCQYDVQQLDAJGMzEXMBUGA1UEBAwOR0FVVE8gTUFSSU9UVEkxGDAWBgNVBCoMD1JPRE9MRk8gSUdOQUNJTzETMBEGA1UEBRMKQ0kgMzUwODg4MzEnMCUGA1UEAwweUk9ET0xGTyBJR05BQ0lPIEdBVVRPIE1BUklPVFRJMIIBIjANBgkqhkiG9w0BAQEFAAOCAQ8AMIIBCgKCAQEA4qox2Vcm1SmO9VlrimtylnWX4KlkUUmaNgKzOsL40K1BfO4JORvF0hSUqaIJdwyRnZPyYKVwrj9vp6/AuFYG+LkiX32CDCZWc3gHFf3kfQGizCh98OVUhMxwWNJm0UzKo3KlOSV8hAVxEVFKJTt3Vkbpn8zZvoDvPcFHsDX7AZOS8sFb6HYzAyRnZfc1VJvgqZ2VyMrZsF7uI4XpOkiEgUocq7FjjjOdY5gUbru1BZYs6CGIcijJgCg6TZm4laRtP0XMLmq7UN/3+y8qe71pb85rDTOYnnNv482mAfVURznQ131ik0nLfSysK0vPzCuvPCqQMHVhMr48/PpOakiXPwIDAQABo4IF4DCCBdwwDAYDVR0TAQH/BAIwADAfBgNVHSMEGDAWgBQ4+rOXixqGZtjAyIef9GANeLY4SjCBvwYIKwYBBQUHAQEEgbIwga8wPQYIKwYBBQUHMAKGMWh0dHBzOi8vd3d3LmNvbmZpcm1hLmNvbS5weS9yZXBvc2l0b3Jpby1jb25maXJtYS8wNgYIKwYBBQUHMAGGKmh0dHA6Ly9vY3NwMS51YW5hdGFjYS5jb20vcHVibGljL3BraS9vY3NwLzA2BggrBgEFBQcwAYYqaHR0cDovL29jc3AyLnVhbmF0YWNhLmNvbS9wdWJsaWMvcGtpL29jc3AvMHAGA1UdEQRpMGeBGEdBVVRPTUFSSU9UVElSQEdNQUlMLkNPTaRLMEkxMzAxBgNVBA0MKkZJUk1BIEVMRUNUUk9OSUNBIENVQUxJRklDQURBIENFTlRSQUxJWkFEQTESMBAGA1UECgwJTk8gQVBMSUNBMIIDnAYDVR0gBIIDkzCCA48wggOLBgsrBgEEAYPIJAIBAjCCA3owfAYIKwYBBQUHAgEWcGh0dHBzOi8vd3d3LmNvbmZpcm1hLmNvbS5weS93cC1jb250ZW50L3VwbG9hZHMvMjAyMy8wMS9EZWNsYXJhY2lvbl9kZV9wcmFjdGljYXNfZGVfY2VydGlmaWNhY2lvbl9Db25maXJtYV9TQS5wZGYwggFoBggrBgEFBQcCAjCCAVoeggFWAEMAZQByAHQAaQBmAGkAYwBhAGQAbwAgAGMAdQBhAGwAaQBmAGkAYwBhAGQAbwAgAGQAZQAgAGYAaQByAG0AYQAgAGUAbABlAGMAdAByAPMAbgBpAGMAYQAgAHQAaQBwAG8AIABGADMAIAAoAGMAbABhAHYAZQBzACAAZQBuACAAZABpAHMAcABvAHMAaQB0AGkAdgBvACAAYwB1AGEAbABpAGYAaQBjAGEAZABvACAAYwBlAG4AdAByAGEAbABpAHoAYQBkAG8AKQAsACAAcwB1AGoAZQB0AGEAIABhACAAbABhAHMAIABjAG8AbgBkAGkAYwBpAG8AbgBlAHMAIABkAGUAIAB1AHMAbwAgAGUAeABwAHUAZQBzAHQAYQBzACAAZQBuACAAbABhACAARABQAEMAIABkAGUAIABDAE8ATgBGAEkAUgBNAEEAIABTAC4AQQAuMIIBjAYIKwYBBQUHAgIwggF+HoIBegBRAHUAYQBsAGkAZgBpAGUAZAAgAEMAZQByAHQAaQBmAGkAYwBhAHQAZQAgAGYAbwByACAARQBsAGUAYwB0AHIAbwBuAGkAYwAgAFMAaQBnAG4AYQB0AHUAcgBlACAAVAB5AHAAZQAgAEYAMwAgACgAawBlAHkAcwAgAGkAbgAgAGMAZQBuAHQAcgBhAGwAaQB6AGUAZAAgAHEAdQBhAGwAaQBmAGkAZQBkACAAZABlAHYAaQBjAGUAKQAsACAAcwB1AGIAagBlAGMAdAAgAHQAbwAgAHQAaABlACAAYwBvAG4AZABpAHQAaQBvAG4AcwAgAG8AZgAgAHUAcwBlACAAcwBlAHQAIABmAG8AcgB0AGgAIABpAG4AIABDAE8ATgBGAEkAUgBNAEEAIABTAC4AQQAuACcAcwAgAEMAZQByAHQAaQBmAGkAYwBhAHQAaQBvAG4AIABQAHIAYQBjAHQAaQBjAGUAIABTAHQAYQB0AGUAbQBlAG4AdDAdBgNVHSUEFjAUBggrBgEFBQcDAgYIKwYBBQUHAwQwgYgGA1UdHwSBgDB+MD2gO6A5hjdodHRwOi8vY3JsMS5jb25maXJtYS5jb20ucHkvcHVibGljL3BraS9jcmwvY29uZmlybWEuY3JsMD2gO6A5hjdodHRwOi8vY3JsMi5jb25maXJtYS5jb20ucHkvcHVibGljL3BraS9jcmwvY29uZmlybWEuY3JsMB0GA1UdDgQWBBTG0mAvbpe1nxzWD+u0wQTZr2NqezAOBgNVHQ8BAf8EBAMCBeAwDQYJKoZIhvcNAQELBQADggIBAGAqsp9KxakZSZgKvgGv8IKQxiNcbHIXYAfPB/QofhrEs+IujRWQKc5+F6nWyfopdgO5lwoTRuB+iRteoroOjqdoBN6tmhrzUzjUndVkV7R7wzPk7vkSjCt+8cMfeCVoBfuSL0CFoOItDqzk52yUpnRMxuhjTry6GH4xoQlBqMq6qzH5O+vQ8FMLGAiZDRuHOMUjk/8fUKCe6XzDV2BDvlJYkjSmNbYQUxLhCdiddjNDMFNKvD/EOkGVoe2iPegUYtgFHOJfC436cDYCKWAmLAYIc1M9CMsedcqSppVvdCaldg90jZaZ+SPjDiKLfyC8Mln9epOBsbDqfR/NIMs0ma1D4C5VcCL+Sk1dQRXq7CiY3Jxwf+o+VfmJHCsJjcN8Kz17XrKv/l2cYOuzgqimu9WGKoR8d+3jvgYE3I1yCfkaFi1ZmEGoIUhpDnTkYTed63QTx7YdATU5ebLYGv0aOniyVSd1Sov6ZUnAUClCGbtXeaNDyjlHIL5K5vCQcZjQ8wG1mGPiP+VtTh5AioG5k4PkK0qNQGa33Sh0Ej8OsGpcWh3q2/woUtw6iHtg08Dmqd0x9ncEV/YcSm1X0ZkgEvOl60EyGxWt7qErOIhoxDUc9LiZ/5Xnj+l3WuUweI5pokKyLeKM1zRRIWfSUQD3k+gjoS0K8HYwkDi3wIvzYVR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2025-05-13T21:36:59Z</mdssi:Value>
        </mdssi:SignatureTime>
      </SignatureProperty>
    </SignatureProperties>
  </Object>
  <Object Id="idOfficeObject">
    <SignatureProperties>
      <SignatureProperty Id="idOfficeV1Details" Target="#idPackageSignature">
        <SignatureInfoV1 xmlns="http://schemas.microsoft.com/office/2006/digsig">
          <SetupID>{39822DAA-A229-4CAF-A71D-C687B2AAC70A}</SetupID>
          <SignatureText>Rodolfo Gauto</SignatureText>
          <SignatureImage/>
          <SignatureComments/>
          <WindowsVersion>10.0</WindowsVersion>
          <OfficeVersion>16.0.18730/26</OfficeVersion>
          <ApplicationVersion>16.0.18730</ApplicationVersion>
          <Monitors>2</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2025-05-13T21:36:59Z</xd:SigningTime>
          <xd:SigningCertificate>
            <xd:Cert>
              <xd:CertDigest>
                <DigestMethod Algorithm="http://www.w3.org/2001/04/xmlenc#sha256"/>
                <DigestValue>WfscYALnhvg2pBPqkXRM09ecBSYUcWCJWQ3KvWp2wzE=</DigestValue>
              </xd:CertDigest>
              <xd:IssuerSerial>
                <X509IssuerName>C=PY, O=ICPP, OU=Prestador Cualificado de Servicios de Confianza, SERIALNUMBER=RUC 80113823-0, CN=CONFIRMA S.A.</X509IssuerName>
                <X509SerialNumber>2998039560924145427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uzCCBaOgAwIBAgIQR0iwnd34CQJkdMw24JuyvzANBgkqhkiG9w0BAQsFADBvMQswCQYDVQQGEwJQWTErMCkGA1UECgwiTWluaXN0ZXJpbyBkZSBJbmR1c3RyaWEgeSBDb21lcmNpbzEzMDEGA1UEAwwqQXV0b3JpZGFkIENlcnRpZmljYWRvcmEgUmHDrXogZGVsIFBhcmFndWF5MB4XDTIzMDUyOTE2MDA1M1oXDTMyMDUyOTE2MDA1M1owgYcxFjAUBgNVBAMMDUNPTkZJUk1BIFMuQS4xFzAVBgNVBAUTDlJVQyA4MDExMzgyMy0wMTgwNgYDVQQLDC9QcmVzdGFkb3IgQ3VhbGlmaWNhZG8gZGUgU2VydmljaW9zIGRlIENvbmZpYW56YTENMAsGA1UECgwESUNQUDELMAkGA1UEBhMCUFkwggIiMA0GCSqGSIb3DQEBAQUAA4ICDwAwggIKAoICAQC0bqndckSA1NBd4+H1LL1QQ+/Hte8E8GIc+Cl2IWx8XVCIbH4D8r9ZZNB/GD7Sa0JVTyFxeXXn6+qLhbFsE5yrHM5y9+U7rri0xSx/iuudjmrSePO3cEQrQe0amoCtieY+nEjMxJ6RJzQRacE6Smyoa9VRsAo8R/kiIwUq9YJ1sIA7CKByQnxxxhmOriNx/ke52RI3s7HM4Bp0t03dwnAC0f/efuXeyEevLe1wpAuznk2AU6+RtXtZ8Y+l2pIY8GVl1e4Jqf4/5OlZtakorZlJSwpUm1bkkeqEKPESds6XEw0h7N/mn1irpen2FH86E0lZNfqWNTNv58cQnTkTzNprAPSc6tmIz8OikMKjxwtO3Q9cgykfEdSBM23SWnlPav4WmXB7ADPSSrhmC0r51BDLigTHAiz/dbByBWmAnFKXcxil9fqAlzPE89VXnvETfcyJsK9cdLviVuDSztXVQnh0UoUeMwEICDcU0/HuSgV6FP1gl7TU1UZofBwQeilFtx0prQ5xTzP4fax84YoYPxg6QBJvzmA5vtKVUiQgA0x1dRC0nocV/venOlGho6CI9Fddu/kz6/VcHVjTuA/6Ammc9fyGydqchjWrUYOEbQxA6BGCzJu8j4c2yr6QIqG4mEtw415YSx4Az0oX+jrguZNaZyCEkbCvNopq2iXxmHjJZwIDAQABo4ICODCCAjQwEgYDVR0TAQH/BAgwBgEB/wIBADAOBgNVHQ8BAf8EBAMCAQYwHQYDVR0OBBYEFDj6s5eLGoZm2MDIh5/0YA14tjhKMB8GA1UdIwQYMBaAFMLEEfIqaEQMACjsTNYp25L7Xr3WMIG/BggrBgEFBQcBAQSBsjCBrzA/BggrBgEFBQcwAoYzaHR0cHM6Ly93d3cuYWNyYWl6Lmdvdi5weS9jcnQvYWNfcmFpel9weV9zaGEyNTYuY3J0MDUGCCsGAQUFBzABhilodHRwOi8vb2NzcDEudWFuYXRhY2EuY29tL3B1YmxpYy9wa2kvb2NzcDA1BggrBgEFBQcwAYYpaHR0cDovL29jc3AyLnVhbmF0YWNhLmNvbS9wdWJsaWMvcGtpL29jc3Awgc0GA1UdIASBxTCBwjCBvwYDVR0gMIG3MDkGCCsGAQUFBwIBFi1odHRwczovL3d3dy5hY3JhaXouZ292LnB5L2RwYy9ET0MtSUNQUC0wMS5wZGYwegYIKwYBBQUHAgIwbhpsU3VqZXRvIGEgbGFzIGNvbmRpY2lvbmVzIGRlIHVzbyBleHB1ZXN0YXMgZW4gbGEgRGVjbGFyYWNp824gZGUgUHLhY3RpY2FzIGRlIENlcnRpZmljYWNp824gZGUgbGEgQUMgUmHteiAtIFB5MDwGA1UdHwQ1MDMwMaAvoC2GK2h0dHA6Ly93d3cuYWNyYWl6Lmdvdi5weS9hcmwvYWNfcmFpel9weS5jcmwwDQYJKoZIhvcNAQELBQADggIBAA07dHHEcpym5vkGd32nxzPS89zx8Xa8SEDflnGlw4tskpQoZeRUDMG4GxVDEyrG8KARysYyOZ6lQ1r0BkDhsiB1rsZZAiLBhmFNyd8+8IELQGgHk3uC2YzCT95pw+mkp02Lah9ObIcsRh4tYd6ZBiVzFC3FcwPktSK3ZecQrRxqJm17dx+k5a5xM5HQDjXcy5YteFGiaDDZV0FYCNNIWxzyaFd4bYwXbolAOOkbz0rRZghR3Ya5OpF0rCwtdF7+8c4nfvV0N/4iZ2BM9YVTuz8kEMzG8ee4q8zlhuS6DKkxmhIinEtVfX9H/XVc4n4Q7qimA2sQS0Y6Ra+zz6ojCJuKVDHsYUgxJU6MkkhKmDewGIWnlCPxJxv5MCsOfwU9pUCAZG8SqjzXIgKa15oKKuXHgVUkEg+/ItTlVL13y4QOgdJlG0t91UjiQ3AUzG98Hi5hotHQHDb1poRJj8rRUTXw+9kkuKVitNZgJE2lfmCyO4yTkhT/QgWVAFIm+Kfd3qZ3z7NYDhrfXjRlGsHj2fTy4Swbt6xuaA1LIMPXD22t0mK+LTazNudJgwygtBQTOA3129nUBLnhpoarU6gmquGKjjbNtVObJbFbwVHgM4EcaIVOaIs/KrtBwrUG9ShTQM9BSbB+xq3bKUIlCKwtaltCjsPV+oKq/WYXEGKTQj7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JYBAAC/AAAAAAAAAAAAAAACGQAA0AsAACBFTUYAAAEAoBsAAKo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4BAAAGAAAAagEAABoAAAAeAQAABgAAAE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B4BAAAGAAAAawEAABsAAAAlAAAADAAAAAEAAABUAAAAhAAAAB8BAAAGAAAAaQEAABoAAAABAAAAq6p7QQAAfEEfAQAABgAAAAkAAABMAAAAAAAAAAAAAAAAAAAA//////////9gAAAAMQAzAC8ANQAvADIAMAAyADUAAAAJAAAACQAAAAYAAAAJAAAABgAAAAkAAAAJAAAACQAAAAk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Object Id="idInvalidSigLnImg">AQAAAGwAAAAAAAAAAAAAAJYBAAC/AAAAAAAAAAAAAAACGQAA0AsAACBFTUYAAAEAUCMAALE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UAAAAFAAAALAAAABwAAAAVAAAABQAAABgAAAAYAAAAIQDwAAAAAAAAAAAAAACAPwAAAAAAAAAAAACAPwAAAAAAAAAAAAAAAAAAAAAAAAAAAAAAAAAAAAAAAAAAJQAAAAwAAAAAAACAKAAAAAwAAAABAAAAFQAAAAwAAAADAAAAcgAAAOAGAAAXAAAABgAAACoAAAAZAAAAFwAAAAYAAAAUAAAAFAAAAAAA/wEAAAAAAAAAAAAAgD8AAAAAAAAAAAAAgD8AAAAAAAAAAP///wAAAAAAbAAAADQAAACgAAAAQAYAABQAAAAUAAAAKAAAABQAAAAUAAAAAQAgAAMAAABABgAAAAAAAAAAAAAAAAAAAAAAAAAA/wAA/wAA/wAAAAAAAAAAAAAAAAAAAAAAAAAAAAAAKywswwsLCzEAAAAAAAAAAAAAAAAAAAAAJCWPmh4fd4AAAAAAAAAAAAAAAAAAAAAAAAAAABMTS1EtLrPBAAAAAAAAAAAAAAAAAAAAAAAAAAA4Ojr/ODo6/yEiIpcGBgYcAAAAAAAAAAAICCEjMjTL2h4fd4AAAAAAAAAAAAAAAAATE0tRNTfW5hMTS1EAAAAAAAAAAAAAAAAAAAAAAAAAADg6Ov+HiIj/SUtL+Tk7O/QoKSm1Ojs7kQAAAAAICCEjMjTL2h4fd4AAAAAAExNLUTU31uYTE0tRAAAAAAAAAAAAAAAAAAAAAAAAAAAAAAAAODo6/729vf/6+vr/kZKS/1RWVvqxsrL/jo6OkQAAAAAICCEjMjTL2iQlj5o1N9bmExNLUQAAAAAAAAAAAAAAAAAAAAAAAAAAAAAAAAAAAAA4Ojr/vb29//r6+v/6+vr/+vr6//r6+v/w8PD1Hh4eHwAAAAAXF1tiOz3t/yQlj5oAAAAAAAAAAAAAAAAAAAAAAAAAAAAAAAAAAAAAAAAAADg6Ov+9vb3/+vr6//r6+v/6+vr/8PDw9VRUVFYAAAAAExNLUTU31uYXF1tiMjTL2h4fd4AAAAAAAAAAAAAAAAAAAAAAAAAAAAAAAAAAAAAAODo6/729vf/6+vr/+vr6//Dw8PVUVFRWAAAAABMTS1E1N9bmExNLUQAAAAAICCEjMjTL2h4fd4AAAAAAAAAAAAAAAAAAAAAAAAAAAAAAAAA4Ojr/vb29//r6+v/w8PD1VFRUVgAAAAATE0tRNTfW5hMTS1EAAAAAAAAAAAAAAAAICCEjMjTL2h4fd4AAAAAAAAAAAAAAAAAAAAAAAAAAADg6Ov+9vb3/+vr6/8DBwfhPT092AAAAAB4fd4ATE0tRAAAAAAAAAAAAAAAAAAAAAAAAAAAICCEjJCWPmgAAAAAAAAAAAAAAAAAAAAAAAAAAODo6/3Fycv9OUFD/ODo6/0NFRf5MTU2CAAAAAAAAAAAGBgYcAAAAAAAAAAAAAAAAAAAAAAAAAAAAAAAAAAAAAAAAAAAAAAAAAAAAAAAAAAA4Ojr/REZG/6anp//l5eX/+vr6/83NzfdUVFRWTE1NgkBBQc4AAAAAAAAAAAAAAAAAAAAAAAAAAAAAAAAAAAAAAAAAAAAAAAAAAAAAGxwcfEBCQvzHyMj/+vr6//r6+v/6+vr/+vr6//Dw8PWgoaH5ODo6/w4PD0IAAAAAAAAAAAAAAAAAAAAAAAAAAAAAAAAAAAAAAAAAAAAAAAA4Ojropqen//r6+v/6+vr/+vr6//r6+v/6+vr/+vr6//r6+v9ub2/8KCkptQAAAAAAAAAAAAAAAAAAAAAAAAAAAAAAAAAAAAAAAAAADg8PQjg6Ov/l5eX/+vr6//r6+v/6+vr/+vr6//r6+v/6+vr/+vr6/7Gysv87PT32AAAAAAAAAAAAAAAAAAAAAAAAAAAAAAAAAAAAAAAAAAASEhJRODo6//r6+v/6+vr/+vr6//r6+v/6+vr/+vr6//r6+v/6+vr/vb29/zg6Ov8AAAAAAAAAAAAAAAAAAAAAAAAAAAAAAAAAAAAAAAAAAAsLCzE4Ojr/1dXV//r6+v/6+vr/+vr6//r6+v/6+vr/+vr6//r6+v+mp6f/PkBA7gAAAAAAAAAAAAAAAAAAAAAAAAAAAAAAAAAAAAAAAAAAAAAAADs9PeuRkpL/+vr6//r6+v/6+vr/+vr6//r6+v/6+vr/+vr6/2NkZP0kJiamAAAAAAAAAAAAAAAAAAAAAAAAAAAAAAAAAAAAAAAAAAAAAAAAFRYWYDg6Ov+mp6f/+vr6//r6+v/6+vr/+vr6//r6+v97fX3/PT8/+QsLCzEAAAAAAAAAAAAAAAAAAAAAAAAAAAAAAAAAAAAAAAAAAAAAAAAAAAAAGBkZbjg6Ov97fX3/sbKy/729vf+mp6f/Y2Rk/T0/P/kODw9CAAAAAAAAAAAAAAAAAAAAAAAAAAAAAAAAAAAAAAAAAAAAAAAAAAAAAAAAAAAAAAAAEhISUTk6Osc+QED5ODo6/0JERPIuMDCxCwsLMQAAAAAAAAAAAAAAAAAAAAAAAAAAAAAAAAAAAAAnAAAAGAAAAAEAAAAAAAAA////AAAAAAAlAAAADAAAAAEAAABMAAAAZAAAAEIAAAAGAAAArgAAABoAAABCAAAABgAAAG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EIAAAAGAAAArwAAABsAAAAlAAAADAAAAAEAAABUAAAAqAAAAEMAAAAGAAAArQAAABoAAAABAAAAq6p7QQAAfEFDAAAABgAAAA8AAABMAAAAAAAAAAAAAAAAAAAA//////////9sAAAARgBpAHIAbQBhACAAbgBvACAAdgDhAGwAaQBkAGEAAAAIAAAABAAAAAYAAAAOAAAACAAAAAQAAAAJAAAACQAAAAQAAAAIAAAACAAAAAQAAAAEAAAACQAAAAg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Signature>
</file>

<file path=_xmlsignatures/sig9.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u7aXkK8tZw8/oFBJyXgxhZd+/PdIw8Fmaqn7FqffPSk=</DigestValue>
    </Reference>
    <Reference Type="http://www.w3.org/2000/09/xmldsig#Object" URI="#idOfficeObject">
      <DigestMethod Algorithm="http://www.w3.org/2001/04/xmlenc#sha256"/>
      <DigestValue>0FOJD6EbgAw92r/v0ZKeCpcDh2Jwz7j5T7qj2XmnABY=</DigestValue>
    </Reference>
    <Reference Type="http://uri.etsi.org/01903#SignedProperties" URI="#idSignedProperties">
      <Transforms>
        <Transform Algorithm="http://www.w3.org/TR/2001/REC-xml-c14n-20010315"/>
      </Transforms>
      <DigestMethod Algorithm="http://www.w3.org/2001/04/xmlenc#sha256"/>
      <DigestValue>ECRKWWxm3wUbCztoPqlz0V00dYdSabRq4zA087SzDLs=</DigestValue>
    </Reference>
    <Reference Type="http://www.w3.org/2000/09/xmldsig#Object" URI="#idValidSigLnImg">
      <DigestMethod Algorithm="http://www.w3.org/2001/04/xmlenc#sha256"/>
      <DigestValue>sIksTD5nibaOk19pYwnoB/N6NLC1CtjbWbx18gMvGHA=</DigestValue>
    </Reference>
    <Reference Type="http://www.w3.org/2000/09/xmldsig#Object" URI="#idInvalidSigLnImg">
      <DigestMethod Algorithm="http://www.w3.org/2001/04/xmlenc#sha256"/>
      <DigestValue>NIx3lnVWu16raTLN2dffNZ7Hb5xazdM/C9hyhNYUkuM=</DigestValue>
    </Reference>
  </SignedInfo>
  <SignatureValue>NiIge0/MkdBJ8sTCojz00RvdRfHP++8CgbfNtKqz519dh1eyI3EsGqJzONM4+S+z2TcAKT9L3lSD
mqb4dRvfvp/aue2k2BXKlzzN2Blfze1emWc3lhM+hhStEFahY7OmXGtSi98l3nXkVWbs8mUpvZv3
1Adp3I+p3sh8KGjuYN9YU8eFbCm5FkCQAtOMGsGmul95nxEOpnC/VyluiIlN6rUKNr5U8U+UHAos
ZkjMqI74x0UNlxyaeoLtax4QShT+cwqi9E6nVI7U5rBmpuQBT1LRaC68zQXMMZCfoECkVy1kG15x
0AxTX/GkBDbIZ3ZgHCA+i9gVag+4X5sQyQVbyA==</SignatureValue>
  <KeyInfo>
    <X509Data>
      <X509Certificate>MIIKrzCCCJegAwIBAgIIKZstGKtzpxMwDQYJKoZIhvcNAQELBQAwgYcxFjAUBgNVBAMMDUNPTkZJUk1BIFMuQS4xFzAVBgNVBAUTDlJVQyA4MDExMzgyMy0wMTgwNgYDVQQLDC9QcmVzdGFkb3IgQ3VhbGlmaWNhZG8gZGUgU2VydmljaW9zIGRlIENvbmZpYW56YTENMAsGA1UECgwESUNQUDELMAkGA1UEBhMCUFkwHhcNMjUwNDMwMTUyMjAwWhcNMjcwNDMwMTUyMjAwWjCBwjELMAkGA1UEBhMCUFkxNTAzBgNVBAoMLENFUlRJRklDQURPIENVQUxJRklDQURPIERFIEZJUk1BIEVMRUNUUk9OSUNBMQswCQYDVQQLDAJGMzEXMBUGA1UEBAwOR0FVVE8gTUFSSU9UVEkxGDAWBgNVBCoMD1JPRE9MRk8gSUdOQUNJTzETMBEGA1UEBRMKQ0kgMzUwODg4MzEnMCUGA1UEAwweUk9ET0xGTyBJR05BQ0lPIEdBVVRPIE1BUklPVFRJMIIBIjANBgkqhkiG9w0BAQEFAAOCAQ8AMIIBCgKCAQEA4qox2Vcm1SmO9VlrimtylnWX4KlkUUmaNgKzOsL40K1BfO4JORvF0hSUqaIJdwyRnZPyYKVwrj9vp6/AuFYG+LkiX32CDCZWc3gHFf3kfQGizCh98OVUhMxwWNJm0UzKo3KlOSV8hAVxEVFKJTt3Vkbpn8zZvoDvPcFHsDX7AZOS8sFb6HYzAyRnZfc1VJvgqZ2VyMrZsF7uI4XpOkiEgUocq7FjjjOdY5gUbru1BZYs6CGIcijJgCg6TZm4laRtP0XMLmq7UN/3+y8qe71pb85rDTOYnnNv482mAfVURznQ131ik0nLfSysK0vPzCuvPCqQMHVhMr48/PpOakiXPwIDAQABo4IF4DCCBdwwDAYDVR0TAQH/BAIwADAfBgNVHSMEGDAWgBQ4+rOXixqGZtjAyIef9GANeLY4SjCBvwYIKwYBBQUHAQEEgbIwga8wPQYIKwYBBQUHMAKGMWh0dHBzOi8vd3d3LmNvbmZpcm1hLmNvbS5weS9yZXBvc2l0b3Jpby1jb25maXJtYS8wNgYIKwYBBQUHMAGGKmh0dHA6Ly9vY3NwMS51YW5hdGFjYS5jb20vcHVibGljL3BraS9vY3NwLzA2BggrBgEFBQcwAYYqaHR0cDovL29jc3AyLnVhbmF0YWNhLmNvbS9wdWJsaWMvcGtpL29jc3AvMHAGA1UdEQRpMGeBGEdBVVRPTUFSSU9UVElSQEdNQUlMLkNPTaRLMEkxMzAxBgNVBA0MKkZJUk1BIEVMRUNUUk9OSUNBIENVQUxJRklDQURBIENFTlRSQUxJWkFEQTESMBAGA1UECgwJTk8gQVBMSUNBMIIDnAYDVR0gBIIDkzCCA48wggOLBgsrBgEEAYPIJAIBAjCCA3owfAYIKwYBBQUHAgEWcGh0dHBzOi8vd3d3LmNvbmZpcm1hLmNvbS5weS93cC1jb250ZW50L3VwbG9hZHMvMjAyMy8wMS9EZWNsYXJhY2lvbl9kZV9wcmFjdGljYXNfZGVfY2VydGlmaWNhY2lvbl9Db25maXJtYV9TQS5wZGYwggFoBggrBgEFBQcCAjCCAVoeggFWAEMAZQByAHQAaQBmAGkAYwBhAGQAbwAgAGMAdQBhAGwAaQBmAGkAYwBhAGQAbwAgAGQAZQAgAGYAaQByAG0AYQAgAGUAbABlAGMAdAByAPMAbgBpAGMAYQAgAHQAaQBwAG8AIABGADMAIAAoAGMAbABhAHYAZQBzACAAZQBuACAAZABpAHMAcABvAHMAaQB0AGkAdgBvACAAYwB1AGEAbABpAGYAaQBjAGEAZABvACAAYwBlAG4AdAByAGEAbABpAHoAYQBkAG8AKQAsACAAcwB1AGoAZQB0AGEAIABhACAAbABhAHMAIABjAG8AbgBkAGkAYwBpAG8AbgBlAHMAIABkAGUAIAB1AHMAbwAgAGUAeABwAHUAZQBzAHQAYQBzACAAZQBuACAAbABhACAARABQAEMAIABkAGUAIABDAE8ATgBGAEkAUgBNAEEAIABTAC4AQQAuMIIBjAYIKwYBBQUHAgIwggF+HoIBegBRAHUAYQBsAGkAZgBpAGUAZAAgAEMAZQByAHQAaQBmAGkAYwBhAHQAZQAgAGYAbwByACAARQBsAGUAYwB0AHIAbwBuAGkAYwAgAFMAaQBnAG4AYQB0AHUAcgBlACAAVAB5AHAAZQAgAEYAMwAgACgAawBlAHkAcwAgAGkAbgAgAGMAZQBuAHQAcgBhAGwAaQB6AGUAZAAgAHEAdQBhAGwAaQBmAGkAZQBkACAAZABlAHYAaQBjAGUAKQAsACAAcwB1AGIAagBlAGMAdAAgAHQAbwAgAHQAaABlACAAYwBvAG4AZABpAHQAaQBvAG4AcwAgAG8AZgAgAHUAcwBlACAAcwBlAHQAIABmAG8AcgB0AGgAIABpAG4AIABDAE8ATgBGAEkAUgBNAEEAIABTAC4AQQAuACcAcwAgAEMAZQByAHQAaQBmAGkAYwBhAHQAaQBvAG4AIABQAHIAYQBjAHQAaQBjAGUAIABTAHQAYQB0AGUAbQBlAG4AdDAdBgNVHSUEFjAUBggrBgEFBQcDAgYIKwYBBQUHAwQwgYgGA1UdHwSBgDB+MD2gO6A5hjdodHRwOi8vY3JsMS5jb25maXJtYS5jb20ucHkvcHVibGljL3BraS9jcmwvY29uZmlybWEuY3JsMD2gO6A5hjdodHRwOi8vY3JsMi5jb25maXJtYS5jb20ucHkvcHVibGljL3BraS9jcmwvY29uZmlybWEuY3JsMB0GA1UdDgQWBBTG0mAvbpe1nxzWD+u0wQTZr2NqezAOBgNVHQ8BAf8EBAMCBeAwDQYJKoZIhvcNAQELBQADggIBAGAqsp9KxakZSZgKvgGv8IKQxiNcbHIXYAfPB/QofhrEs+IujRWQKc5+F6nWyfopdgO5lwoTRuB+iRteoroOjqdoBN6tmhrzUzjUndVkV7R7wzPk7vkSjCt+8cMfeCVoBfuSL0CFoOItDqzk52yUpnRMxuhjTry6GH4xoQlBqMq6qzH5O+vQ8FMLGAiZDRuHOMUjk/8fUKCe6XzDV2BDvlJYkjSmNbYQUxLhCdiddjNDMFNKvD/EOkGVoe2iPegUYtgFHOJfC436cDYCKWAmLAYIc1M9CMsedcqSppVvdCaldg90jZaZ+SPjDiKLfyC8Mln9epOBsbDqfR/NIMs0ma1D4C5VcCL+Sk1dQRXq7CiY3Jxwf+o+VfmJHCsJjcN8Kz17XrKv/l2cYOuzgqimu9WGKoR8d+3jvgYE3I1yCfkaFi1ZmEGoIUhpDnTkYTed63QTx7YdATU5ebLYGv0aOniyVSd1Sov6ZUnAUClCGbtXeaNDyjlHIL5K5vCQcZjQ8wG1mGPiP+VtTh5AioG5k4PkK0qNQGa33Sh0Ej8OsGpcWh3q2/woUtw6iHtg08Dmqd0x9ncEV/YcSm1X0ZkgEvOl60EyGxWt7qErOIhoxDUc9LiZ/5Xnj+l3WuUweI5pokKyLeKM1zRRIWfSUQD3k+gjoS0K8HYwkDi3wIvzYVR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qJeneP81ymkWFi7XCvZbV7y4/mnaYeWhVQEIUQy5Ukg=</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nhw2XVzhdRbbX3pydtVWkOWqVCpWe8/sNreunjRDh+Y=</DigestValue>
      </Reference>
      <Reference URI="/xl/calcChain.xml?ContentType=application/vnd.openxmlformats-officedocument.spreadsheetml.calcChain+xml">
        <DigestMethod Algorithm="http://www.w3.org/2001/04/xmlenc#sha256"/>
        <DigestValue>2s4LEeTEDOJxOnhjofF5yKbnj2cRCRRn0FniSpyISRQ=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7YsyKqJFttyEEYgq8OCabNHbiPUxlADESpJUKW5fCBk=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7YsyKqJFttyEEYgq8OCabNHbiPUxlADESpJUKW5fCBk=</DigestValue>
      </Reference>
      <Reference URI="/xl/drawings/drawing1.xml?ContentType=application/vnd.openxmlformats-officedocument.drawing+xml">
        <DigestMethod Algorithm="http://www.w3.org/2001/04/xmlenc#sha256"/>
        <DigestValue>ub074ZLH8w4xlalqairs0BhLike/ijp43YfbOrzi420=</DigestValue>
      </Reference>
      <Reference URI="/xl/drawings/drawing2.xml?ContentType=application/vnd.openxmlformats-officedocument.drawing+xml">
        <DigestMethod Algorithm="http://www.w3.org/2001/04/xmlenc#sha256"/>
        <DigestValue>Ukz76+UqzsRI87SrjbuIlPxct2KL8RZRBnle/06gHMs=</DigestValue>
      </Reference>
      <Reference URI="/xl/drawings/drawing3.xml?ContentType=application/vnd.openxmlformats-officedocument.drawing+xml">
        <DigestMethod Algorithm="http://www.w3.org/2001/04/xmlenc#sha256"/>
        <DigestValue>e/Gadbuf1cHDCqwfAOXFwkTvR40UwooB+0SY+SM1Xc8=</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1BVrvUMHBLQW/qes4fhJwFjL6MIO+dw9dzaEu6di9KE=</DigestValue>
      </Reference>
      <Reference URI="/xl/drawings/vmlDrawing1.vml?ContentType=application/vnd.openxmlformats-officedocument.vmlDrawing">
        <DigestMethod Algorithm="http://www.w3.org/2001/04/xmlenc#sha256"/>
        <DigestValue>Bv9h7aM0At/3XU85s1gLAmVnhNS/Vwmrrz5zKp29/iw=</DigestValue>
      </Reference>
      <Reference URI="/xl/drawings/vmlDrawing2.vml?ContentType=application/vnd.openxmlformats-officedocument.vmlDrawing">
        <DigestMethod Algorithm="http://www.w3.org/2001/04/xmlenc#sha256"/>
        <DigestValue>A3WjFnoTDuwgVIuYLQx68rKyRJn9nYk1EeVNeT4RAdY=</DigestValue>
      </Reference>
      <Reference URI="/xl/drawings/vmlDrawing3.vml?ContentType=application/vnd.openxmlformats-officedocument.vmlDrawing">
        <DigestMethod Algorithm="http://www.w3.org/2001/04/xmlenc#sha256"/>
        <DigestValue>ag1IOp2usOvgnar7V/5PfCr2GTnXBOE/Z3YlL8tKMUU=</DigestValue>
      </Reference>
      <Reference URI="/xl/drawings/vmlDrawing4.vml?ContentType=application/vnd.openxmlformats-officedocument.vmlDrawing">
        <DigestMethod Algorithm="http://www.w3.org/2001/04/xmlenc#sha256"/>
        <DigestValue>SObzcP5h7H49Fzgpzg+QZcJagWXvFnKhj9fdvFJIqu8=</DigestValue>
      </Reference>
      <Reference URI="/xl/drawings/vmlDrawing5.vml?ContentType=application/vnd.openxmlformats-officedocument.vmlDrawing">
        <DigestMethod Algorithm="http://www.w3.org/2001/04/xmlenc#sha256"/>
        <DigestValue>46Bv24YSfuLirtZBnjmBJroJv4jGQhMZ4U3+G1MT9DU=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zH+OJZMKoRCXzHCGD7jP42Lg16D0xa71TIrlbkkydJ8=</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IyWo+En6u++riKv4dLQuVvAZEYoD56eWajhF0sW/0HM=</DigestValue>
      </Reference>
      <Reference URI="/xl/externalLinks/externalLink1.xml?ContentType=application/vnd.openxmlformats-officedocument.spreadsheetml.externalLink+xml">
        <DigestMethod Algorithm="http://www.w3.org/2001/04/xmlenc#sha256"/>
        <DigestValue>671Mwzob/BIfT+4jys4cG1gfQP7PFUQXB0MlozpVRsI=</DigestValue>
      </Reference>
      <Reference URI="/xl/externalLinks/externalLink2.xml?ContentType=application/vnd.openxmlformats-officedocument.spreadsheetml.externalLink+xml">
        <DigestMethod Algorithm="http://www.w3.org/2001/04/xmlenc#sha256"/>
        <DigestValue>rgBVpENt2dkxEf+Hi4cxCmipGorSmdq1VN/TYYqPIWo=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wDJEOGG6Mvv4S5u7CWP4xdKC+4d3tUC3TWPe4QIYQk0=</DigestValue>
      </Reference>
      <Reference URI="/xl/media/image3.emf?ContentType=image/x-emf">
        <DigestMethod Algorithm="http://www.w3.org/2001/04/xmlenc#sha256"/>
        <DigestValue>cR2Q5t+u3ka+Uxy9yZg/vlxdzvhEQePHP6aA0rHnIuc=</DigestValue>
      </Reference>
      <Reference URI="/xl/media/image4.emf?ContentType=image/x-emf">
        <DigestMethod Algorithm="http://www.w3.org/2001/04/xmlenc#sha256"/>
        <DigestValue>v+xkLbY/ZrJR0tzZhlY9u99jdTgUP6QM0n4Xns0debY=</DigestValue>
      </Reference>
      <Reference URI="/xl/media/image5.emf?ContentType=image/x-emf">
        <DigestMethod Algorithm="http://www.w3.org/2001/04/xmlenc#sha256"/>
        <DigestValue>k40QS3qs0n4cgPpqMB4ApVXblEf9/ydEQk6iUWXW/Gc=</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aKO8XWThzgvGlTVSu23kX37OoqtKGS6PBUkmhsicI1Y=</DigestValue>
      </Reference>
      <Reference URI="/xl/printerSettings/printerSettings11.bin?ContentType=application/vnd.openxmlformats-officedocument.spreadsheetml.printerSettings">
        <DigestMethod Algorithm="http://www.w3.org/2001/04/xmlenc#sha256"/>
        <DigestValue>aKO8XWThzgvGlTVSu23kX37OoqtKGS6PBUkmhsicI1Y=</DigestValue>
      </Reference>
      <Reference URI="/xl/printerSettings/printerSettings12.bin?ContentType=application/vnd.openxmlformats-officedocument.spreadsheetml.printerSettings">
        <DigestMethod Algorithm="http://www.w3.org/2001/04/xmlenc#sha256"/>
        <DigestValue>aKO8XWThzgvGlTVSu23kX37OoqtKGS6PBUkmhsicI1Y=</DigestValue>
      </Reference>
      <Reference URI="/xl/printerSettings/printerSettings13.bin?ContentType=application/vnd.openxmlformats-officedocument.spreadsheetml.printerSettings">
        <DigestMethod Algorithm="http://www.w3.org/2001/04/xmlenc#sha256"/>
        <DigestValue>dw1o09s0o0lRppdgih3gsQGBOYtYP6TDvnCBQSPWvnk=</DigestValue>
      </Reference>
      <Reference URI="/xl/printerSettings/printerSettings14.bin?ContentType=application/vnd.openxmlformats-officedocument.spreadsheetml.printerSettings">
        <DigestMethod Algorithm="http://www.w3.org/2001/04/xmlenc#sha256"/>
        <DigestValue>TaA6KX/SRWPpmiasS8KGCRFI/mFTpQlGqiM07LbibG8=</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BCq9O5HHwm91X0cDGi4bjZg0oXnSgv7WGiCfkpesuIU=</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+CD8yXTcV7R0UPktSQ1iysCJtCvCSVF2j80e6m46HpQ=</DigestValue>
      </Reference>
      <Reference URI="/xl/printerSettings/printerSettings19.bin?ContentType=application/vnd.openxmlformats-officedocument.spreadsheetml.printerSettings">
        <DigestMethod Algorithm="http://www.w3.org/2001/04/xmlenc#sha256"/>
        <DigestValue>hqnMLvZ6XBY2fH1KhK00vJXWuxlSZRWkoKrdKDrIF2Q=</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aKO8XWThzgvGlTVSu23kX37OoqtKGS6PBUkmhsicI1Y=</DigestValue>
      </Reference>
      <Reference URI="/xl/printerSettings/printerSettings22.bin?ContentType=application/vnd.openxmlformats-officedocument.spreadsheetml.printerSettings">
        <DigestMethod Algorithm="http://www.w3.org/2001/04/xmlenc#sha256"/>
        <DigestValue>TRrCOIAvgyay9+dOHANtMRhI4Mlj24DaFIyKQoKcdPw=</DigestValue>
      </Reference>
      <Reference URI="/xl/printerSettings/printerSettings23.bin?ContentType=application/vnd.openxmlformats-officedocument.spreadsheetml.printerSettings">
        <DigestMethod Algorithm="http://www.w3.org/2001/04/xmlenc#sha256"/>
        <DigestValue>OGD3iF2+l78gTInlDCWFPycZVuHBpUE02raJ/Wr5XCI=</DigestValue>
      </Reference>
      <Reference URI="/xl/printerSettings/printerSettings24.bin?ContentType=application/vnd.openxmlformats-officedocument.spreadsheetml.printerSettings">
        <DigestMethod Algorithm="http://www.w3.org/2001/04/xmlenc#sha256"/>
        <DigestValue>GyyR84UYFfbFvVrs+ip9vPggIMAXC0nxkmeUVNsGxCc=</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ZVxXhJn6XmjT/m1Dw2UhwYZPVXYMSYE+DUFTlsgHV4s=</DigestValue>
      </Reference>
      <Reference URI="/xl/printerSettings/printerSettings28.bin?ContentType=application/vnd.openxmlformats-officedocument.spreadsheetml.printerSettings">
        <DigestMethod Algorithm="http://www.w3.org/2001/04/xmlenc#sha256"/>
        <DigestValue>ZVxXhJn6XmjT/m1Dw2UhwYZPVXYMSYE+DUFTlsgHV4s=</DigestValue>
      </Reference>
      <Reference URI="/xl/printerSettings/printerSettings29.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8ULINyTSns7e3+F/twyhXb2p4OEI5M6paxloUp/0tKM=</DigestValue>
      </Reference>
      <Reference URI="/xl/printerSettings/printerSettings30.bin?ContentType=application/vnd.openxmlformats-officedocument.spreadsheetml.printerSettings">
        <DigestMethod Algorithm="http://www.w3.org/2001/04/xmlenc#sha256"/>
        <DigestValue>ZVxXhJn6XmjT/m1Dw2UhwYZPVXYMSYE+DUFTlsgHV4s=</DigestValue>
      </Reference>
      <Reference URI="/xl/printerSettings/printerSettings31.bin?ContentType=application/vnd.openxmlformats-officedocument.spreadsheetml.printerSettings">
        <DigestMethod Algorithm="http://www.w3.org/2001/04/xmlenc#sha256"/>
        <DigestValue>ZVxXhJn6XmjT/m1Dw2UhwYZPVXYMSYE+DUFTlsgHV4s=</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8ULINyTSns7e3+F/twyhXb2p4OEI5M6paxloUp/0tKM=</DigestValue>
      </Reference>
      <Reference URI="/xl/printerSettings/printerSettings5.bin?ContentType=application/vnd.openxmlformats-officedocument.spreadsheetml.printerSettings">
        <DigestMethod Algorithm="http://www.w3.org/2001/04/xmlenc#sha256"/>
        <DigestValue>8ULINyTSns7e3+F/twyhXb2p4OEI5M6paxloUp/0tKM=</DigestValue>
      </Reference>
      <Reference URI="/xl/printerSettings/printerSettings6.bin?ContentType=application/vnd.openxmlformats-officedocument.spreadsheetml.printerSettings">
        <DigestMethod Algorithm="http://www.w3.org/2001/04/xmlenc#sha256"/>
        <DigestValue>8ULINyTSns7e3+F/twyhXb2p4OEI5M6paxloUp/0tKM=</DigestValue>
      </Reference>
      <Reference URI="/xl/printerSettings/printerSettings7.bin?ContentType=application/vnd.openxmlformats-officedocument.spreadsheetml.printerSettings">
        <DigestMethod Algorithm="http://www.w3.org/2001/04/xmlenc#sha256"/>
        <DigestValue>8ULINyTSns7e3+F/twyhXb2p4OEI5M6paxloUp/0tKM=</DigestValue>
      </Reference>
      <Reference URI="/xl/printerSettings/printerSettings8.bin?ContentType=application/vnd.openxmlformats-officedocument.spreadsheetml.printerSettings">
        <DigestMethod Algorithm="http://www.w3.org/2001/04/xmlenc#sha256"/>
        <DigestValue>8ULINyTSns7e3+F/twyhXb2p4OEI5M6paxloUp/0tKM=</DigestValue>
      </Reference>
      <Reference URI="/xl/printerSettings/printerSettings9.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viy+97sVx/YeWieCDckNWVKFsfO4BiL0XcIBO7fOcek=</DigestValue>
      </Reference>
      <Reference URI="/xl/styles.xml?ContentType=application/vnd.openxmlformats-officedocument.spreadsheetml.styles+xml">
        <DigestMethod Algorithm="http://www.w3.org/2001/04/xmlenc#sha256"/>
        <DigestValue>VGc34brVCVzuFknBsE7B6EPmvmmLRxgzBojh9m8hGow=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yoq3AAsFCp57BeqyLI1ioo0EWL9qPXL6uFX+/nUKkJw=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NybgHMR4K0KyF0IerQwtpHfBWZGO9H4S/Jt0pWNxVTs=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kV6Idb+8dSjTDd8vScdOku/PjOyGY0LhBGURurkW4Vc=</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ywJExPPgTYIqLgv/lMy6GraMxIj6IZ10Tflkz5GPgZU=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AT6/8kDkgNv57fBqCxYP5YsoDimOD36TMiNkn//u5gc=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kgGpRHlzagMqKJmiMHtkI0NloRO3qCes38YnPHvBvqM=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IeX0JruTpApdS1R4QFZO1bsXmDbAIOB7matvfmxkjm4=</DigestValue>
      </Reference>
      <Reference URI="/xl/worksheets/sheet1.xml?ContentType=application/vnd.openxmlformats-officedocument.spreadsheetml.worksheet+xml">
        <DigestMethod Algorithm="http://www.w3.org/2001/04/xmlenc#sha256"/>
        <DigestValue>mXkE2OIQhRO9ct0BF3+xk0Ak+LhmlRvoGRfYZeF2IkQ=</DigestValue>
      </Reference>
      <Reference URI="/xl/worksheets/sheet2.xml?ContentType=application/vnd.openxmlformats-officedocument.spreadsheetml.worksheet+xml">
        <DigestMethod Algorithm="http://www.w3.org/2001/04/xmlenc#sha256"/>
        <DigestValue>+yPR4OWLMhPe/5NKoHHRkNtp9ozP/NdXe7f8HNmwfTk=</DigestValue>
      </Reference>
      <Reference URI="/xl/worksheets/sheet3.xml?ContentType=application/vnd.openxmlformats-officedocument.spreadsheetml.worksheet+xml">
        <DigestMethod Algorithm="http://www.w3.org/2001/04/xmlenc#sha256"/>
        <DigestValue>KMEQhf6lqQPd1oHXXYvmc+mgwxWaX5S9NzgIp7XCQm8=</DigestValue>
      </Reference>
      <Reference URI="/xl/worksheets/sheet4.xml?ContentType=application/vnd.openxmlformats-officedocument.spreadsheetml.worksheet+xml">
        <DigestMethod Algorithm="http://www.w3.org/2001/04/xmlenc#sha256"/>
        <DigestValue>SwYAKZBICQgNQurbaG2DOGpLUF/N7lvupdI0cmdo2Ok=</DigestValue>
      </Reference>
      <Reference URI="/xl/worksheets/sheet5.xml?ContentType=application/vnd.openxmlformats-officedocument.spreadsheetml.worksheet+xml">
        <DigestMethod Algorithm="http://www.w3.org/2001/04/xmlenc#sha256"/>
        <DigestValue>AebC8GMbSmKvsKZmLm5oy8BddBwQerBKyeEcIZbrVJE=</DigestValue>
      </Reference>
      <Reference URI="/xl/worksheets/sheet6.xml?ContentType=application/vnd.openxmlformats-officedocument.spreadsheetml.worksheet+xml">
        <DigestMethod Algorithm="http://www.w3.org/2001/04/xmlenc#sha256"/>
        <DigestValue>D+CbFdY1LNJvNZp/igszeYDi7wp+0qQy/x5JTsQ/jr8=</DigestValue>
      </Reference>
      <Reference URI="/xl/worksheets/sheet7.xml?ContentType=application/vnd.openxmlformats-officedocument.spreadsheetml.worksheet+xml">
        <DigestMethod Algorithm="http://www.w3.org/2001/04/xmlenc#sha256"/>
        <DigestValue>D8y5y7+XP0c2n1lsDwaonZOKE4LzucevvHPK+sgtbz4=</DigestValue>
      </Reference>
      <Reference URI="/xl/worksheets/sheet8.xml?ContentType=application/vnd.openxmlformats-officedocument.spreadsheetml.worksheet+xml">
        <DigestMethod Algorithm="http://www.w3.org/2001/04/xmlenc#sha256"/>
        <DigestValue>icXzOsXR1MRlb4oDIlVXxPI/mbJkZiSLCkUKfVYVnZU=</DigestValue>
      </Reference>
      <Reference URI="/xl/worksheets/sheet9.xml?ContentType=application/vnd.openxmlformats-officedocument.spreadsheetml.worksheet+xml">
        <DigestMethod Algorithm="http://www.w3.org/2001/04/xmlenc#sha256"/>
        <DigestValue>C0UIc5avvGK5P9K0+SYdz/oUJED5vl2Q7I2HPkviXeU=</DigestValue>
      </Reference>
    </Manifest>
    <SignatureProperties>
      <SignatureProperty Id="idSignatureTime" Target="#idPackageSignature">
        <mdssi:SignatureTime xmlns:mdssi="http://schemas.openxmlformats.org/package/2006/digital-signature">
          <mdssi:Format>YYYY-MM-DDThh:mm:ssTZD</mdssi:Format>
          <mdssi:Value>2025-05-13T21:37:10Z</mdssi:Value>
        </mdssi:SignatureTime>
      </SignatureProperty>
    </SignatureProperties>
  </Object>
  <Object Id="idOfficeObject">
    <SignatureProperties>
      <SignatureProperty Id="idOfficeV1Details" Target="#idPackageSignature">
        <SignatureInfoV1 xmlns="http://schemas.microsoft.com/office/2006/digsig">
          <SetupID>{5972011F-DAD1-494C-AC7E-2907F27B85AE}</SetupID>
          <SignatureText>Rodolfo Gauto</SignatureText>
          <SignatureImage/>
          <SignatureComments/>
          <WindowsVersion>10.0</WindowsVersion>
          <OfficeVersion>16.0.18730/26</OfficeVersion>
          <ApplicationVersion>16.0.18730</ApplicationVersion>
          <Monitors>2</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2025-05-13T21:37:10Z</xd:SigningTime>
          <xd:SigningCertificate>
            <xd:Cert>
              <xd:CertDigest>
                <DigestMethod Algorithm="http://www.w3.org/2001/04/xmlenc#sha256"/>
                <DigestValue>WfscYALnhvg2pBPqkXRM09ecBSYUcWCJWQ3KvWp2wzE=</DigestValue>
              </xd:CertDigest>
              <xd:IssuerSerial>
                <X509IssuerName>C=PY, O=ICPP, OU=Prestador Cualificado de Servicios de Confianza, SERIALNUMBER=RUC 80113823-0, CN=CONFIRMA S.A.</X509IssuerName>
                <X509SerialNumber>2998039560924145427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uzCCBaOgAwIBAgIQR0iwnd34CQJkdMw24JuyvzANBgkqhkiG9w0BAQsFADBvMQswCQYDVQQGEwJQWTErMCkGA1UECgwiTWluaXN0ZXJpbyBkZSBJbmR1c3RyaWEgeSBDb21lcmNpbzEzMDEGA1UEAwwqQXV0b3JpZGFkIENlcnRpZmljYWRvcmEgUmHDrXogZGVsIFBhcmFndWF5MB4XDTIzMDUyOTE2MDA1M1oXDTMyMDUyOTE2MDA1M1owgYcxFjAUBgNVBAMMDUNPTkZJUk1BIFMuQS4xFzAVBgNVBAUTDlJVQyA4MDExMzgyMy0wMTgwNgYDVQQLDC9QcmVzdGFkb3IgQ3VhbGlmaWNhZG8gZGUgU2VydmljaW9zIGRlIENvbmZpYW56YTENMAsGA1UECgwESUNQUDELMAkGA1UEBhMCUFkwggIiMA0GCSqGSIb3DQEBAQUAA4ICDwAwggIKAoICAQC0bqndckSA1NBd4+H1LL1QQ+/Hte8E8GIc+Cl2IWx8XVCIbH4D8r9ZZNB/GD7Sa0JVTyFxeXXn6+qLhbFsE5yrHM5y9+U7rri0xSx/iuudjmrSePO3cEQrQe0amoCtieY+nEjMxJ6RJzQRacE6Smyoa9VRsAo8R/kiIwUq9YJ1sIA7CKByQnxxxhmOriNx/ke52RI3s7HM4Bp0t03dwnAC0f/efuXeyEevLe1wpAuznk2AU6+RtXtZ8Y+l2pIY8GVl1e4Jqf4/5OlZtakorZlJSwpUm1bkkeqEKPESds6XEw0h7N/mn1irpen2FH86E0lZNfqWNTNv58cQnTkTzNprAPSc6tmIz8OikMKjxwtO3Q9cgykfEdSBM23SWnlPav4WmXB7ADPSSrhmC0r51BDLigTHAiz/dbByBWmAnFKXcxil9fqAlzPE89VXnvETfcyJsK9cdLviVuDSztXVQnh0UoUeMwEICDcU0/HuSgV6FP1gl7TU1UZofBwQeilFtx0prQ5xTzP4fax84YoYPxg6QBJvzmA5vtKVUiQgA0x1dRC0nocV/venOlGho6CI9Fddu/kz6/VcHVjTuA/6Ammc9fyGydqchjWrUYOEbQxA6BGCzJu8j4c2yr6QIqG4mEtw415YSx4Az0oX+jrguZNaZyCEkbCvNopq2iXxmHjJZwIDAQABo4ICODCCAjQwEgYDVR0TAQH/BAgwBgEB/wIBADAOBgNVHQ8BAf8EBAMCAQYwHQYDVR0OBBYEFDj6s5eLGoZm2MDIh5/0YA14tjhKMB8GA1UdIwQYMBaAFMLEEfIqaEQMACjsTNYp25L7Xr3WMIG/BggrBgEFBQcBAQSBsjCBrzA/BggrBgEFBQcwAoYzaHR0cHM6Ly93d3cuYWNyYWl6Lmdvdi5weS9jcnQvYWNfcmFpel9weV9zaGEyNTYuY3J0MDUGCCsGAQUFBzABhilodHRwOi8vb2NzcDEudWFuYXRhY2EuY29tL3B1YmxpYy9wa2kvb2NzcDA1BggrBgEFBQcwAYYpaHR0cDovL29jc3AyLnVhbmF0YWNhLmNvbS9wdWJsaWMvcGtpL29jc3Awgc0GA1UdIASBxTCBwjCBvwYDVR0gMIG3MDkGCCsGAQUFBwIBFi1odHRwczovL3d3dy5hY3JhaXouZ292LnB5L2RwYy9ET0MtSUNQUC0wMS5wZGYwegYIKwYBBQUHAgIwbhpsU3VqZXRvIGEgbGFzIGNvbmRpY2lvbmVzIGRlIHVzbyBleHB1ZXN0YXMgZW4gbGEgRGVjbGFyYWNp824gZGUgUHLhY3RpY2FzIGRlIENlcnRpZmljYWNp824gZGUgbGEgQUMgUmHteiAtIFB5MDwGA1UdHwQ1MDMwMaAvoC2GK2h0dHA6Ly93d3cuYWNyYWl6Lmdvdi5weS9hcmwvYWNfcmFpel9weS5jcmwwDQYJKoZIhvcNAQELBQADggIBAA07dHHEcpym5vkGd32nxzPS89zx8Xa8SEDflnGlw4tskpQoZeRUDMG4GxVDEyrG8KARysYyOZ6lQ1r0BkDhsiB1rsZZAiLBhmFNyd8+8IELQGgHk3uC2YzCT95pw+mkp02Lah9ObIcsRh4tYd6ZBiVzFC3FcwPktSK3ZecQrRxqJm17dx+k5a5xM5HQDjXcy5YteFGiaDDZV0FYCNNIWxzyaFd4bYwXbolAOOkbz0rRZghR3Ya5OpF0rCwtdF7+8c4nfvV0N/4iZ2BM9YVTuz8kEMzG8ee4q8zlhuS6DKkxmhIinEtVfX9H/XVc4n4Q7qimA2sQS0Y6Ra+zz6ojCJuKVDHsYUgxJU6MkkhKmDewGIWnlCPxJxv5MCsOfwU9pUCAZG8SqjzXIgKa15oKKuXHgVUkEg+/ItTlVL13y4QOgdJlG0t91UjiQ3AUzG98Hi5hotHQHDb1poRJj8rRUTXw+9kkuKVitNZgJE2lfmCyO4yTkhT/QgWVAFIm+Kfd3qZ3z7NYDhrfXjRlGsHj2fTy4Swbt6xuaA1LIMPXD22t0mK+LTazNudJgwygtBQTOA3129nUBLnhpoarU6gmquGKjjbNtVObJbFbwVHgM4EcaIVOaIs/KrtBwrUG9ShTQM9BSbB+xq3bKUIlCKwtaltCjsPV+oKq/WYXEGKTQj7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JYBAAC/AAAAAAAAAAAAAAACGQAA0AsAACBFTUYAAAEAoBsAAKo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4BAAAGAAAAagEAABoAAAAeAQAABgAAAE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B4BAAAGAAAAawEAABsAAAAlAAAADAAAAAEAAABUAAAAhAAAAB8BAAAGAAAAaQEAABoAAAABAAAAq6p7QQAAfEEfAQAABgAAAAkAAABMAAAAAAAAAAAAAAAAAAAA//////////9gAAAAMQAzAC8ANQAvADIAMAAyADUAAAAJAAAACQAAAAYAAAAJAAAABgAAAAkAAAAJAAAACQAAAAk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Object Id="idInvalidSigLnImg">AQAAAGwAAAAAAAAAAAAAAJYBAAC/AAAAAAAAAAAAAAACGQAA0AsAACBFTUYAAAEAUCMAALE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UAAAAFAAAALAAAABwAAAAVAAAABQAAABgAAAAYAAAAIQDwAAAAAAAAAAAAAACAPwAAAAAAAAAAAACAPwAAAAAAAAAAAAAAAAAAAAAAAAAAAAAAAAAAAAAAAAAAJQAAAAwAAAAAAACAKAAAAAwAAAABAAAAFQAAAAwAAAADAAAAcgAAAOAGAAAXAAAABgAAACoAAAAZAAAAFwAAAAYAAAAUAAAAFAAAAAAA/wEAAAAAAAAAAAAAgD8AAAAAAAAAAAAAgD8AAAAAAAAAAP///wAAAAAAbAAAADQAAACgAAAAQAYAABQAAAAUAAAAKAAAABQAAAAUAAAAAQAgAAMAAABABgAAAAAAAAAAAAAAAAAAAAAAAAAA/wAA/wAA/wAAAAAAAAAAAAAAAAAAAAAAAAAAAAAAKywswwsLCzEAAAAAAAAAAAAAAAAAAAAAJCWPmh4fd4AAAAAAAAAAAAAAAAAAAAAAAAAAABMTS1EtLrPBAAAAAAAAAAAAAAAAAAAAAAAAAAA4Ojr/ODo6/yEiIpcGBgYcAAAAAAAAAAAICCEjMjTL2h4fd4AAAAAAAAAAAAAAAAATE0tRNTfW5hMTS1EAAAAAAAAAAAAAAAAAAAAAAAAAADg6Ov+HiIj/SUtL+Tk7O/QoKSm1Ojs7kQAAAAAICCEjMjTL2h4fd4AAAAAAExNLUTU31uYTE0tRAAAAAAAAAAAAAAAAAAAAAAAAAAAAAAAAODo6/729vf/6+vr/kZKS/1RWVvqxsrL/jo6OkQAAAAAICCEjMjTL2iQlj5o1N9bmExNLUQAAAAAAAAAAAAAAAAAAAAAAAAAAAAAAAAAAAAA4Ojr/vb29//r6+v/6+vr/+vr6//r6+v/w8PD1Hh4eHwAAAAAXF1tiOz3t/yQlj5oAAAAAAAAAAAAAAAAAAAAAAAAAAAAAAAAAAAAAAAAAADg6Ov+9vb3/+vr6//r6+v/6+vr/8PDw9VRUVFYAAAAAExNLUTU31uYXF1tiMjTL2h4fd4AAAAAAAAAAAAAAAAAAAAAAAAAAAAAAAAAAAAAAODo6/729vf/6+vr/+vr6//Dw8PVUVFRWAAAAABMTS1E1N9bmExNLUQAAAAAICCEjMjTL2h4fd4AAAAAAAAAAAAAAAAAAAAAAAAAAAAAAAAA4Ojr/vb29//r6+v/w8PD1VFRUVgAAAAATE0tRNTfW5hMTS1EAAAAAAAAAAAAAAAAICCEjMjTL2h4fd4AAAAAAAAAAAAAAAAAAAAAAAAAAADg6Ov+9vb3/+vr6/8DBwfhPT092AAAAAB4fd4ATE0tRAAAAAAAAAAAAAAAAAAAAAAAAAAAICCEjJCWPmgAAAAAAAAAAAAAAAAAAAAAAAAAAODo6/3Fycv9OUFD/ODo6/0NFRf5MTU2CAAAAAAAAAAAGBgYcAAAAAAAAAAAAAAAAAAAAAAAAAAAAAAAAAAAAAAAAAAAAAAAAAAAAAAAAAAA4Ojr/REZG/6anp//l5eX/+vr6/83NzfdUVFRWTE1NgkBBQc4AAAAAAAAAAAAAAAAAAAAAAAAAAAAAAAAAAAAAAAAAAAAAAAAAAAAAGxwcfEBCQvzHyMj/+vr6//r6+v/6+vr/+vr6//Dw8PWgoaH5ODo6/w4PD0IAAAAAAAAAAAAAAAAAAAAAAAAAAAAAAAAAAAAAAAAAAAAAAAA4Ojropqen//r6+v/6+vr/+vr6//r6+v/6+vr/+vr6//r6+v9ub2/8KCkptQAAAAAAAAAAAAAAAAAAAAAAAAAAAAAAAAAAAAAAAAAADg8PQjg6Ov/l5eX/+vr6//r6+v/6+vr/+vr6//r6+v/6+vr/+vr6/7Gysv87PT32AAAAAAAAAAAAAAAAAAAAAAAAAAAAAAAAAAAAAAAAAAASEhJRODo6//r6+v/6+vr/+vr6//r6+v/6+vr/+vr6//r6+v/6+vr/vb29/zg6Ov8AAAAAAAAAAAAAAAAAAAAAAAAAAAAAAAAAAAAAAAAAAAsLCzE4Ojr/1dXV//r6+v/6+vr/+vr6//r6+v/6+vr/+vr6//r6+v+mp6f/PkBA7gAAAAAAAAAAAAAAAAAAAAAAAAAAAAAAAAAAAAAAAAAAAAAAADs9PeuRkpL/+vr6//r6+v/6+vr/+vr6//r6+v/6+vr/+vr6/2NkZP0kJiamAAAAAAAAAAAAAAAAAAAAAAAAAAAAAAAAAAAAAAAAAAAAAAAAFRYWYDg6Ov+mp6f/+vr6//r6+v/6+vr/+vr6//r6+v97fX3/PT8/+QsLCzEAAAAAAAAAAAAAAAAAAAAAAAAAAAAAAAAAAAAAAAAAAAAAAAAAAAAAGBkZbjg6Ov97fX3/sbKy/729vf+mp6f/Y2Rk/T0/P/kODw9CAAAAAAAAAAAAAAAAAAAAAAAAAAAAAAAAAAAAAAAAAAAAAAAAAAAAAAAAAAAAAAAAEhISUTk6Osc+QED5ODo6/0JERPIuMDCxCwsLMQAAAAAAAAAAAAAAAAAAAAAAAAAAAAAAAAAAAAAnAAAAGAAAAAEAAAAAAAAA////AAAAAAAlAAAADAAAAAEAAABMAAAAZAAAAEIAAAAGAAAArgAAABoAAABCAAAABgAAAG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EIAAAAGAAAArwAAABsAAAAlAAAADAAAAAEAAABUAAAAqAAAAEMAAAAGAAAArQAAABoAAAABAAAAq6p7QQAAfEFDAAAABgAAAA8AAABMAAAAAAAAAAAAAAAAAAAA//////////9sAAAARgBpAHIAbQBhACAAbgBvACAAdgDhAGwAaQBkAGEAAAAIAAAABAAAAAYAAAAOAAAACAAAAAQAAAAJAAAACQAAAAQAAAAIAAAACAAAAAQAAAAEAAAACQAAAAg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lAAAADAAAAAEAAAAYAAAADAAAAAAAAAASAAAADAAAAAEAAAAeAAAAGAAAABUAAACMAAAAgAEAAKEAAAAlAAAADAAAAAEAAABUAAAAiAAAABYAAACMAAAAXgAAAKAAAAABAAAAq6p7QQAAfEEWAAAAjAAAAAoAAABMAAAAAAAAAAAAAAAAAAAA//////////9gAAAAUAByAGUAcwBpAGQAZQBuAHQAZQAJAAAABgAAAAgAAAAHAAAABAAAAAkAAAAIAAAACQAAAAUAAAAIAAAASwAAAEAAAAAwAAAABQAAACAAAAABAAAAAQAAABAAAAAAAAAAAAAAAJcBAADAAAAAAAAAAAAAAACXAQAAwAAAACUAAAAMAAAAAgAAACcAAAAYAAAABQAAAAAAAAD///8AAAAAACUAAAAMAAAABQAAAEwAAABkAAAAFQAAAKYAAACBAQAAugAAABUAAACmAAAAbQEAABUAAAAhAPAAAAAAAAAAAAAAAIA/AAAAAAAAAAAAAIA/AAAAAAAAAAAAAAAAAAAAAAAAAAAAAAAAAAAAAAAAAAAlAAAADAAAAAAAAIAoAAAADAAAAAUAAAAlAAAADAAAAAEAAAAYAAAADAAAAAAAAAASAAAADAAAAAEAAAAWAAAADAAAAAAAAABUAAAAUAEAABYAAACmAAAAgAEAALoAAAABAAAAq6p7QQAAfEEWAAAApgAAACsAAABMAAAABAAAABUAAACmAAAAggEAALsAAACkAAAARgBpAHIAbQBhAGQAbwAgAHAAbwByADoAIABSAE8ARABPAEwARgBPACAASQBHAE4AQQBDAEkATwAgAEcAQQBVAFQATwAgAE0AQQBSAEkATwBUAFQASQAAAAgAAAAEAAAABgAAAA4AAAAIAAAACQAAAAkAAAAEAAAACQAAAAkAAAAGAAAAAwAAAAQAAAAKAAAADAAAAAsAAAAMAAAACAAAAAgAAAAMAAAABAAAAAQAAAALAAAADAAAAAoAAAAKAAAABAAAAAwAAAAEAAAACwAAAAoAAAALAAAACAAAAAwAAAAEAAAADgAAAAoAAAAKAAAABAAAAAwAAAAIAAAACAAAAAQAAAAWAAAADAAAAAAAAAAlAAAADAAAAAIAAAAOAAAAFAAAAAAAAAAQAAAAFA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DAEMSEngagementItemInfo xmlns="http://schemas.microsoft.com/DAEMSEngagementItemInfoXML">
  <EngagementID>5000006718</EngagementID>
  <LogicalEMSServerID>-109903338106937214</LogicalEMSServerID>
  <WorkingPaperID>3844866605800000204</WorkingPaperID>
</DAEMSEngagementItemInfo>
</file>

<file path=customXml/item2.xml><?xml version="1.0" encoding="utf-8"?>
<p:properties xmlns:p="http://schemas.microsoft.com/office/2006/metadata/properties" xmlns:xsi="http://www.w3.org/2001/XMLSchema-instance" xmlns:pc="http://schemas.microsoft.com/office/infopath/2007/PartnerControls">
  <documentManagement>
    <TaxCatchAll xmlns="c2c14f07-bba1-4363-8a38-65101b4c5897" xsi:nil="true"/>
    <lcf76f155ced4ddcb4097134ff3c332f xmlns="1f411981-1ef8-4ae6-ab7e-5b6f4a6bd2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AC1DD5FBA310CA4AA14D1DE956F91321" ma:contentTypeVersion="11" ma:contentTypeDescription="Crear nuevo documento." ma:contentTypeScope="" ma:versionID="52b276433752d95e37402abad177b5c3">
  <xsd:schema xmlns:xsd="http://www.w3.org/2001/XMLSchema" xmlns:xs="http://www.w3.org/2001/XMLSchema" xmlns:p="http://schemas.microsoft.com/office/2006/metadata/properties" xmlns:ns2="1f411981-1ef8-4ae6-ab7e-5b6f4a6bd2c7" xmlns:ns3="c2c14f07-bba1-4363-8a38-65101b4c5897" targetNamespace="http://schemas.microsoft.com/office/2006/metadata/properties" ma:root="true" ma:fieldsID="70af2c011acc2e9a22fee476a1992c61" ns2:_="" ns3:_="">
    <xsd:import namespace="1f411981-1ef8-4ae6-ab7e-5b6f4a6bd2c7"/>
    <xsd:import namespace="c2c14f07-bba1-4363-8a38-65101b4c58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11981-1ef8-4ae6-ab7e-5b6f4a6bd2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f56c24d9-95c6-410b-8e60-995e62c1da8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c14f07-bba1-4363-8a38-65101b4c589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4a1bc42-3997-4bf0-b66c-8162dc09ac1d}" ma:internalName="TaxCatchAll" ma:showField="CatchAllData" ma:web="c2c14f07-bba1-4363-8a38-65101b4c58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Props1.xml><?xml version="1.0" encoding="utf-8"?>
<ds:datastoreItem xmlns:ds="http://schemas.openxmlformats.org/officeDocument/2006/customXml" ds:itemID="{8C7880CB-946F-46ED-A556-64DC966C8933}">
  <ds:schemaRefs>
    <ds:schemaRef ds:uri="http://schemas.microsoft.com/DAEMSEngagementItemInfoXML"/>
  </ds:schemaRefs>
</ds:datastoreItem>
</file>

<file path=customXml/itemProps2.xml><?xml version="1.0" encoding="utf-8"?>
<ds:datastoreItem xmlns:ds="http://schemas.openxmlformats.org/officeDocument/2006/customXml" ds:itemID="{89A3C393-7C83-4927-BDDC-6C1EF3AB8C7D}">
  <ds:schemaRefs>
    <ds:schemaRef ds:uri="df3d6109-0b77-46d1-b89c-8b39010869f2"/>
    <ds:schemaRef ds:uri="http://purl.org/dc/elements/1.1/"/>
    <ds:schemaRef ds:uri="http://schemas.microsoft.com/office/2006/documentManagement/types"/>
    <ds:schemaRef ds:uri="http://schemas.microsoft.com/office/infopath/2007/PartnerControls"/>
    <ds:schemaRef ds:uri="http://purl.org/dc/dcmitype/"/>
    <ds:schemaRef ds:uri="http://schemas.microsoft.com/office/2006/metadata/properties"/>
    <ds:schemaRef ds:uri="http://www.w3.org/XML/1998/namespace"/>
    <ds:schemaRef ds:uri="http://schemas.openxmlformats.org/package/2006/metadata/core-properties"/>
    <ds:schemaRef ds:uri="b934fac7-a2ac-41e0-adc5-9ae2ade0ae87"/>
    <ds:schemaRef ds:uri="http://purl.org/dc/terms/"/>
  </ds:schemaRefs>
</ds:datastoreItem>
</file>

<file path=customXml/itemProps3.xml><?xml version="1.0" encoding="utf-8"?>
<ds:datastoreItem xmlns:ds="http://schemas.openxmlformats.org/officeDocument/2006/customXml" ds:itemID="{2228CB5D-CAFC-412D-9AC6-C7D44035E62A}">
  <ds:schemaRefs>
    <ds:schemaRef ds:uri="http://schemas.microsoft.com/sharepoint/v3/contenttype/forms"/>
  </ds:schemaRefs>
</ds:datastoreItem>
</file>

<file path=customXml/itemProps4.xml><?xml version="1.0" encoding="utf-8"?>
<ds:datastoreItem xmlns:ds="http://schemas.openxmlformats.org/officeDocument/2006/customXml" ds:itemID="{5FB23322-53FE-4A46-906D-C3369F6ADC48}"/>
</file>

<file path=customXml/itemProps5.xml><?xml version="1.0" encoding="utf-8"?>
<ds:datastoreItem xmlns:ds="http://schemas.openxmlformats.org/officeDocument/2006/customXml" ds:itemID="{ECFE7704-C340-4DDA-87D5-96389E4CEA75}">
  <ds:schemaRefs>
    <ds:schemaRef ds:uri="http://www.w3.org/2001/XMLSchema"/>
  </ds:schemaRefs>
</ds:datastoreItem>
</file>

<file path=docMetadata/LabelInfo.xml><?xml version="1.0" encoding="utf-8"?>
<clbl:labelList xmlns:clbl="http://schemas.microsoft.com/office/2020/mipLabelMetadata">
  <clbl:label id="{8702d130-4e2a-4fec-9734-ab737fc12858}" enabled="0" method="" siteId="{8702d130-4e2a-4fec-9734-ab737fc1285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INDICE</vt:lpstr>
      <vt:lpstr>BG 03.2024</vt:lpstr>
      <vt:lpstr>BG 12.2024</vt:lpstr>
      <vt:lpstr>CA EF</vt:lpstr>
      <vt:lpstr>ACTIVO NETO</vt:lpstr>
      <vt:lpstr>ESTADO DE INGRESOS Y EGRESOS</vt:lpstr>
      <vt:lpstr>FLUJO DE EFECTIVO</vt:lpstr>
      <vt:lpstr>VARIACION DEL ACTIVO NETO</vt:lpstr>
      <vt:lpstr>NOTAS</vt:lpstr>
      <vt:lpstr>'ACTIVO NETO'!Área_de_impresión</vt:lpstr>
      <vt:lpstr>'ESTADO DE INGRESOS Y EGRESOS'!Área_de_impresión</vt:lpstr>
      <vt:lpstr>NOTAS!Área_de_impresión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Dahiana Gomez</cp:lastModifiedBy>
  <cp:revision/>
  <cp:lastPrinted>2023-10-17T14:51:56Z</cp:lastPrinted>
  <dcterms:created xsi:type="dcterms:W3CDTF">2016-08-27T16:35:25Z</dcterms:created>
  <dcterms:modified xsi:type="dcterms:W3CDTF">2025-05-13T20:54:31Z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2022-03-31T01:06:36Z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354e2423-a421-4503-89a2-cb8f38c5cb2c</vt:lpwstr>
  </property>
  <property fmtid="{D5CDD505-2E9C-101B-9397-08002B2CF9AE}" pid="8" name="MSIP_Label_ea60d57e-af5b-4752-ac57-3e4f28ca11dc_ContentBits">
    <vt:lpwstr>0</vt:lpwstr>
  </property>
  <property fmtid="{D5CDD505-2E9C-101B-9397-08002B2CF9AE}" pid="9" name="ContentTypeId">
    <vt:lpwstr>0x010100AC1DD5FBA310CA4AA14D1DE956F91321</vt:lpwstr>
  </property>
  <property fmtid="{D5CDD505-2E9C-101B-9397-08002B2CF9AE}" pid="10" name="MediaServiceImageTags">
    <vt:lpwstr/>
  </property>
</Properties>
</file>